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15" windowWidth="11745" windowHeight="6165" activeTab="1"/>
  </bookViews>
  <sheets>
    <sheet name="Liste" sheetId="1" r:id="rId1"/>
    <sheet name="Scratch" sheetId="2" r:id="rId2"/>
  </sheets>
  <definedNames>
    <definedName name="_xlnm.Print_Titles" localSheetId="0">'Liste'!$1:$3</definedName>
    <definedName name="_xlnm.Print_Titles" localSheetId="1">'Scratch'!$3:$3</definedName>
  </definedNames>
  <calcPr fullCalcOnLoad="1"/>
</workbook>
</file>

<file path=xl/sharedStrings.xml><?xml version="1.0" encoding="utf-8"?>
<sst xmlns="http://schemas.openxmlformats.org/spreadsheetml/2006/main" count="390" uniqueCount="218">
  <si>
    <t>NOM</t>
  </si>
  <si>
    <t>PRENOM</t>
  </si>
  <si>
    <t>CAT</t>
  </si>
  <si>
    <t>FEMMES</t>
  </si>
  <si>
    <t>DOSSARD</t>
  </si>
  <si>
    <t>HOMMES</t>
  </si>
  <si>
    <t>CONCURRENTS</t>
  </si>
  <si>
    <t>CLAST</t>
  </si>
  <si>
    <t>Prénom</t>
  </si>
  <si>
    <t>Temps Scratch</t>
  </si>
  <si>
    <t>Clast Cat</t>
  </si>
  <si>
    <t>H. Départ</t>
  </si>
  <si>
    <t>H. Arrivée</t>
  </si>
  <si>
    <t>Inscrits</t>
  </si>
  <si>
    <t>LISTE GENERALE DES CONCURRENTS 23 Km</t>
  </si>
  <si>
    <t>CLASSEMENT SCRATCH ET CATEGORIE 23 KM</t>
  </si>
  <si>
    <t>M</t>
  </si>
  <si>
    <t>MATHOT</t>
  </si>
  <si>
    <t>Jean-François</t>
  </si>
  <si>
    <t>PERRIN</t>
  </si>
  <si>
    <t>Hervé</t>
  </si>
  <si>
    <t>DONNAY</t>
  </si>
  <si>
    <t>Pierre-Eric</t>
  </si>
  <si>
    <t>FERNANDEZ</t>
  </si>
  <si>
    <t>José</t>
  </si>
  <si>
    <t>BOUCARD</t>
  </si>
  <si>
    <t>Nicolas</t>
  </si>
  <si>
    <t>VIALLET</t>
  </si>
  <si>
    <t>Patrick</t>
  </si>
  <si>
    <t>BURI</t>
  </si>
  <si>
    <t>Ludovic</t>
  </si>
  <si>
    <t>BOYER</t>
  </si>
  <si>
    <t>Jean-Michel</t>
  </si>
  <si>
    <t>ROCHET</t>
  </si>
  <si>
    <t>Pierre</t>
  </si>
  <si>
    <t>Eddy</t>
  </si>
  <si>
    <t>JOUD</t>
  </si>
  <si>
    <t>Frédéric</t>
  </si>
  <si>
    <t>BONDIL</t>
  </si>
  <si>
    <t>Thierry</t>
  </si>
  <si>
    <t>LEPAGE</t>
  </si>
  <si>
    <t>Julien</t>
  </si>
  <si>
    <t>F</t>
  </si>
  <si>
    <t>FAVIER</t>
  </si>
  <si>
    <t>Maryse</t>
  </si>
  <si>
    <t>SAVEL</t>
  </si>
  <si>
    <t>Marie-Hélène</t>
  </si>
  <si>
    <t>SELLIER</t>
  </si>
  <si>
    <t>Cyrille</t>
  </si>
  <si>
    <t>JANIN</t>
  </si>
  <si>
    <t>Daniel</t>
  </si>
  <si>
    <t>MENNESSIER</t>
  </si>
  <si>
    <t>Anna</t>
  </si>
  <si>
    <t>TISSOT</t>
  </si>
  <si>
    <t>Laurent</t>
  </si>
  <si>
    <t>MAZUEL</t>
  </si>
  <si>
    <t>Michel</t>
  </si>
  <si>
    <t>DEGLESNE</t>
  </si>
  <si>
    <t>Bertrand</t>
  </si>
  <si>
    <t>DENNE</t>
  </si>
  <si>
    <t>Frédérique</t>
  </si>
  <si>
    <t>COURBON</t>
  </si>
  <si>
    <t>Jacques</t>
  </si>
  <si>
    <t>VOLAY</t>
  </si>
  <si>
    <t>Martine</t>
  </si>
  <si>
    <t>FOUREYZON</t>
  </si>
  <si>
    <t>Jean</t>
  </si>
  <si>
    <t>GREENWOOD</t>
  </si>
  <si>
    <t>Gordon</t>
  </si>
  <si>
    <t>BOUSQUET</t>
  </si>
  <si>
    <t>Denis</t>
  </si>
  <si>
    <t>DEBOT</t>
  </si>
  <si>
    <t>Christian</t>
  </si>
  <si>
    <t>BARBARESI</t>
  </si>
  <si>
    <t>ROY</t>
  </si>
  <si>
    <t>Lyonnel</t>
  </si>
  <si>
    <t>Francis</t>
  </si>
  <si>
    <t>MILLON</t>
  </si>
  <si>
    <t>CROSET</t>
  </si>
  <si>
    <t>Bruno</t>
  </si>
  <si>
    <t>CAUWET</t>
  </si>
  <si>
    <t>François</t>
  </si>
  <si>
    <t>SALAMAND</t>
  </si>
  <si>
    <t>Franck</t>
  </si>
  <si>
    <t>HATTE</t>
  </si>
  <si>
    <t>Sébastien</t>
  </si>
  <si>
    <t>DE PASQUALE</t>
  </si>
  <si>
    <t>Angelo</t>
  </si>
  <si>
    <t>VERCELLIS</t>
  </si>
  <si>
    <t>Yves</t>
  </si>
  <si>
    <t>DEGRENON</t>
  </si>
  <si>
    <t>Dominique</t>
  </si>
  <si>
    <t>HERBOMEL</t>
  </si>
  <si>
    <t>Michèle</t>
  </si>
  <si>
    <t>BERRARD</t>
  </si>
  <si>
    <t>Jean-Jacques</t>
  </si>
  <si>
    <t>DULAC</t>
  </si>
  <si>
    <t>Alain</t>
  </si>
  <si>
    <t>FILIOL</t>
  </si>
  <si>
    <t>Luc</t>
  </si>
  <si>
    <t>GRENARD</t>
  </si>
  <si>
    <t>Jean-Claude</t>
  </si>
  <si>
    <t>MONTAY</t>
  </si>
  <si>
    <t>David</t>
  </si>
  <si>
    <t>René</t>
  </si>
  <si>
    <t>SALMON</t>
  </si>
  <si>
    <t>Lionel</t>
  </si>
  <si>
    <t>VACHOT</t>
  </si>
  <si>
    <t>BARBET</t>
  </si>
  <si>
    <t>Gilles</t>
  </si>
  <si>
    <t>LEFEVRE</t>
  </si>
  <si>
    <t>Marc</t>
  </si>
  <si>
    <t>TALOTTI</t>
  </si>
  <si>
    <t>TEMPERE</t>
  </si>
  <si>
    <t>GIRARD</t>
  </si>
  <si>
    <t>Jean-Pascal</t>
  </si>
  <si>
    <t>NONY</t>
  </si>
  <si>
    <t>HENN</t>
  </si>
  <si>
    <t>Vincent</t>
  </si>
  <si>
    <t>TARPIN-BERNARD</t>
  </si>
  <si>
    <t>Valérie</t>
  </si>
  <si>
    <t>GOUSSE</t>
  </si>
  <si>
    <t>Jean-Pierre</t>
  </si>
  <si>
    <t>PRAMAYON</t>
  </si>
  <si>
    <t>Renaud</t>
  </si>
  <si>
    <t>VIALA</t>
  </si>
  <si>
    <t>rémi</t>
  </si>
  <si>
    <t>LENOURRY</t>
  </si>
  <si>
    <t>Roger</t>
  </si>
  <si>
    <t>PEREIRA</t>
  </si>
  <si>
    <t>GADOUD</t>
  </si>
  <si>
    <t>HERRERA</t>
  </si>
  <si>
    <t>GERDEAUX</t>
  </si>
  <si>
    <t>FURNION</t>
  </si>
  <si>
    <t>Eric</t>
  </si>
  <si>
    <t>BROIZAT</t>
  </si>
  <si>
    <t>BAIZET</t>
  </si>
  <si>
    <t>MOUSSET</t>
  </si>
  <si>
    <t>Pascal</t>
  </si>
  <si>
    <t>MAUGER</t>
  </si>
  <si>
    <t>DUMOUX</t>
  </si>
  <si>
    <t>Véronique</t>
  </si>
  <si>
    <t>RUTJES</t>
  </si>
  <si>
    <t>Jan</t>
  </si>
  <si>
    <t>AMENGUAL</t>
  </si>
  <si>
    <t>Jean-Louis</t>
  </si>
  <si>
    <t>MURE</t>
  </si>
  <si>
    <t>André</t>
  </si>
  <si>
    <t>Olivier</t>
  </si>
  <si>
    <t>MELLET</t>
  </si>
  <si>
    <t>RISBEC</t>
  </si>
  <si>
    <t>Florian</t>
  </si>
  <si>
    <t>GROUSSIN</t>
  </si>
  <si>
    <t>Hubert</t>
  </si>
  <si>
    <t>LANDRY</t>
  </si>
  <si>
    <t>BOULESTREAU</t>
  </si>
  <si>
    <t>JACQUET</t>
  </si>
  <si>
    <t>BRUS</t>
  </si>
  <si>
    <t>CHAMPONET</t>
  </si>
  <si>
    <t>VERISSEL</t>
  </si>
  <si>
    <t>Jean-Marc</t>
  </si>
  <si>
    <t>VANLATON</t>
  </si>
  <si>
    <t>JAMOT</t>
  </si>
  <si>
    <t>Gérard</t>
  </si>
  <si>
    <t>FILLOD</t>
  </si>
  <si>
    <t>MARTINHO</t>
  </si>
  <si>
    <t>Ayadéo</t>
  </si>
  <si>
    <t>MOREAU</t>
  </si>
  <si>
    <t>FRNO</t>
  </si>
  <si>
    <t>Cédric</t>
  </si>
  <si>
    <t>DABIN</t>
  </si>
  <si>
    <t>Stéphane</t>
  </si>
  <si>
    <t>ROUTTIER</t>
  </si>
  <si>
    <t>FRESLON-BETTE</t>
  </si>
  <si>
    <t>Caroline</t>
  </si>
  <si>
    <t>THOMAS</t>
  </si>
  <si>
    <t>Cyril</t>
  </si>
  <si>
    <t>BEDEL</t>
  </si>
  <si>
    <t>PIRAT</t>
  </si>
  <si>
    <t>Didier</t>
  </si>
  <si>
    <t>CHAMBE</t>
  </si>
  <si>
    <t>CATTIN</t>
  </si>
  <si>
    <t>Joseph</t>
  </si>
  <si>
    <t>BOURGEOIS</t>
  </si>
  <si>
    <t>Ivan</t>
  </si>
  <si>
    <t>ALBERT</t>
  </si>
  <si>
    <t>Sabine</t>
  </si>
  <si>
    <t>ROCHE</t>
  </si>
  <si>
    <t>AIT OUARET</t>
  </si>
  <si>
    <t>Malika</t>
  </si>
  <si>
    <t>ROGER</t>
  </si>
  <si>
    <t>Florence</t>
  </si>
  <si>
    <t>CHEMIN</t>
  </si>
  <si>
    <t>MICOL</t>
  </si>
  <si>
    <t>Virginie</t>
  </si>
  <si>
    <t>SAINTGIRONS</t>
  </si>
  <si>
    <t>Thomas</t>
  </si>
  <si>
    <t>GIROD</t>
  </si>
  <si>
    <t>ARCHAMBAULT</t>
  </si>
  <si>
    <t>Laurence</t>
  </si>
  <si>
    <t>RATIGNIER</t>
  </si>
  <si>
    <t>BRACQ</t>
  </si>
  <si>
    <t>RAY</t>
  </si>
  <si>
    <t>Jean-Luc</t>
  </si>
  <si>
    <t>DUBOIS</t>
  </si>
  <si>
    <t>Evelyne</t>
  </si>
  <si>
    <t>NAWROCKI</t>
  </si>
  <si>
    <t>Françoise</t>
  </si>
  <si>
    <t>GINESTE</t>
  </si>
  <si>
    <t>Fabien</t>
  </si>
  <si>
    <t>PALOMARES</t>
  </si>
  <si>
    <t>rené</t>
  </si>
  <si>
    <t>JEANTIEU</t>
  </si>
  <si>
    <t>Philippe</t>
  </si>
  <si>
    <t>BESSON</t>
  </si>
  <si>
    <t>CRONERT</t>
  </si>
  <si>
    <t>GRIMM</t>
  </si>
  <si>
    <t>Abandon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</si>
</sst>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h:mm:ss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174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17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workbookViewId="0" topLeftCell="A1">
      <selection activeCell="A4" sqref="A4:D127"/>
    </sheetView>
  </sheetViews>
  <sheetFormatPr defaultColWidth="11.421875" defaultRowHeight="12.75"/>
  <cols>
    <col min="1" max="1" width="8.28125" style="0" customWidth="1"/>
    <col min="2" max="2" width="5.57421875" style="0" customWidth="1"/>
    <col min="3" max="3" width="17.57421875" style="0" customWidth="1"/>
    <col min="4" max="4" width="11.8515625" style="0" customWidth="1"/>
    <col min="5" max="5" width="11.421875" style="44" customWidth="1"/>
  </cols>
  <sheetData>
    <row r="1" spans="1:4" ht="12.75">
      <c r="A1" s="47" t="s">
        <v>14</v>
      </c>
      <c r="B1" s="47"/>
      <c r="C1" s="47"/>
      <c r="D1" s="47"/>
    </row>
    <row r="2" spans="1:4" ht="13.5" thickBot="1">
      <c r="A2" s="3"/>
      <c r="B2" s="3">
        <f>COUNT(A4:A203)</f>
        <v>123</v>
      </c>
      <c r="C2" s="28" t="s">
        <v>13</v>
      </c>
      <c r="D2" s="3"/>
    </row>
    <row r="3" spans="1:4" ht="25.5" customHeight="1" thickBot="1">
      <c r="A3" s="8" t="s">
        <v>4</v>
      </c>
      <c r="B3" s="9" t="s">
        <v>2</v>
      </c>
      <c r="C3" s="10" t="s">
        <v>0</v>
      </c>
      <c r="D3" s="9" t="s">
        <v>1</v>
      </c>
    </row>
    <row r="4" spans="1:4" ht="12.75" customHeight="1">
      <c r="A4" s="11">
        <v>1501</v>
      </c>
      <c r="B4" s="22" t="s">
        <v>16</v>
      </c>
      <c r="C4" s="30" t="s">
        <v>17</v>
      </c>
      <c r="D4" s="31" t="s">
        <v>18</v>
      </c>
    </row>
    <row r="5" spans="1:4" ht="12.75" customHeight="1">
      <c r="A5" s="14">
        <v>1502</v>
      </c>
      <c r="B5" s="23" t="s">
        <v>16</v>
      </c>
      <c r="C5" s="32" t="s">
        <v>19</v>
      </c>
      <c r="D5" s="32" t="s">
        <v>20</v>
      </c>
    </row>
    <row r="6" spans="1:5" ht="12.75">
      <c r="A6" s="14">
        <v>1503</v>
      </c>
      <c r="B6" s="23" t="s">
        <v>16</v>
      </c>
      <c r="C6" s="32" t="s">
        <v>21</v>
      </c>
      <c r="D6" s="32" t="s">
        <v>22</v>
      </c>
      <c r="E6" s="45"/>
    </row>
    <row r="7" spans="1:4" ht="12.75">
      <c r="A7" s="14">
        <v>1504</v>
      </c>
      <c r="B7" s="23" t="s">
        <v>16</v>
      </c>
      <c r="C7" s="32" t="s">
        <v>23</v>
      </c>
      <c r="D7" s="32" t="s">
        <v>24</v>
      </c>
    </row>
    <row r="8" spans="1:4" ht="12.75">
      <c r="A8" s="14">
        <v>1505</v>
      </c>
      <c r="B8" s="23" t="s">
        <v>16</v>
      </c>
      <c r="C8" s="32" t="s">
        <v>25</v>
      </c>
      <c r="D8" s="32" t="s">
        <v>26</v>
      </c>
    </row>
    <row r="9" spans="1:4" ht="12.75">
      <c r="A9" s="14">
        <v>1506</v>
      </c>
      <c r="B9" s="23" t="s">
        <v>16</v>
      </c>
      <c r="C9" s="32" t="s">
        <v>27</v>
      </c>
      <c r="D9" s="32" t="s">
        <v>28</v>
      </c>
    </row>
    <row r="10" spans="1:4" ht="12.75">
      <c r="A10" s="14">
        <v>1507</v>
      </c>
      <c r="B10" s="23" t="s">
        <v>16</v>
      </c>
      <c r="C10" s="32" t="s">
        <v>29</v>
      </c>
      <c r="D10" s="32" t="s">
        <v>30</v>
      </c>
    </row>
    <row r="11" spans="1:4" ht="12.75">
      <c r="A11" s="14">
        <v>1508</v>
      </c>
      <c r="B11" s="23" t="s">
        <v>16</v>
      </c>
      <c r="C11" s="32" t="s">
        <v>31</v>
      </c>
      <c r="D11" s="32" t="s">
        <v>32</v>
      </c>
    </row>
    <row r="12" spans="1:4" ht="12.75">
      <c r="A12" s="14">
        <v>1509</v>
      </c>
      <c r="B12" s="23" t="s">
        <v>16</v>
      </c>
      <c r="C12" s="32" t="s">
        <v>33</v>
      </c>
      <c r="D12" s="32" t="s">
        <v>34</v>
      </c>
    </row>
    <row r="13" spans="1:4" ht="12.75">
      <c r="A13" s="14">
        <v>1510</v>
      </c>
      <c r="B13" s="23" t="s">
        <v>16</v>
      </c>
      <c r="C13" s="32" t="s">
        <v>33</v>
      </c>
      <c r="D13" s="32" t="s">
        <v>35</v>
      </c>
    </row>
    <row r="14" spans="1:4" ht="12.75">
      <c r="A14" s="14">
        <v>1511</v>
      </c>
      <c r="B14" s="23" t="s">
        <v>16</v>
      </c>
      <c r="C14" s="32" t="s">
        <v>36</v>
      </c>
      <c r="D14" s="32" t="s">
        <v>37</v>
      </c>
    </row>
    <row r="15" spans="1:4" ht="12.75">
      <c r="A15" s="14">
        <v>1512</v>
      </c>
      <c r="B15" s="23" t="s">
        <v>16</v>
      </c>
      <c r="C15" s="32" t="s">
        <v>38</v>
      </c>
      <c r="D15" s="32" t="s">
        <v>39</v>
      </c>
    </row>
    <row r="16" spans="1:4" ht="12.75">
      <c r="A16" s="14">
        <v>1513</v>
      </c>
      <c r="B16" s="23" t="s">
        <v>16</v>
      </c>
      <c r="C16" s="32" t="s">
        <v>40</v>
      </c>
      <c r="D16" s="32" t="s">
        <v>41</v>
      </c>
    </row>
    <row r="17" spans="1:4" ht="12.75">
      <c r="A17" s="14">
        <v>1514</v>
      </c>
      <c r="B17" s="23" t="s">
        <v>42</v>
      </c>
      <c r="C17" s="32" t="s">
        <v>43</v>
      </c>
      <c r="D17" s="32" t="s">
        <v>44</v>
      </c>
    </row>
    <row r="18" spans="1:4" ht="12.75">
      <c r="A18" s="14">
        <v>1515</v>
      </c>
      <c r="B18" s="23" t="s">
        <v>42</v>
      </c>
      <c r="C18" s="32" t="s">
        <v>45</v>
      </c>
      <c r="D18" s="32" t="s">
        <v>46</v>
      </c>
    </row>
    <row r="19" spans="1:4" ht="12.75">
      <c r="A19" s="14">
        <v>1516</v>
      </c>
      <c r="B19" s="23" t="s">
        <v>16</v>
      </c>
      <c r="C19" s="32" t="s">
        <v>47</v>
      </c>
      <c r="D19" s="32" t="s">
        <v>48</v>
      </c>
    </row>
    <row r="20" spans="1:4" ht="12.75">
      <c r="A20" s="14">
        <v>1517</v>
      </c>
      <c r="B20" s="23" t="s">
        <v>16</v>
      </c>
      <c r="C20" s="32" t="s">
        <v>49</v>
      </c>
      <c r="D20" s="32" t="s">
        <v>50</v>
      </c>
    </row>
    <row r="21" spans="1:4" ht="12.75">
      <c r="A21" s="14">
        <v>1518</v>
      </c>
      <c r="B21" s="23" t="s">
        <v>42</v>
      </c>
      <c r="C21" s="32" t="s">
        <v>51</v>
      </c>
      <c r="D21" s="32" t="s">
        <v>52</v>
      </c>
    </row>
    <row r="22" spans="1:4" ht="12.75">
      <c r="A22" s="14">
        <v>1519</v>
      </c>
      <c r="B22" s="23" t="s">
        <v>16</v>
      </c>
      <c r="C22" s="32" t="s">
        <v>53</v>
      </c>
      <c r="D22" s="32" t="s">
        <v>54</v>
      </c>
    </row>
    <row r="23" spans="1:4" ht="12.75">
      <c r="A23" s="14">
        <v>1520</v>
      </c>
      <c r="B23" s="23" t="s">
        <v>16</v>
      </c>
      <c r="C23" s="32" t="s">
        <v>55</v>
      </c>
      <c r="D23" s="32" t="s">
        <v>56</v>
      </c>
    </row>
    <row r="24" spans="1:4" ht="12.75">
      <c r="A24" s="14">
        <v>1521</v>
      </c>
      <c r="B24" s="23" t="s">
        <v>16</v>
      </c>
      <c r="C24" s="32" t="s">
        <v>57</v>
      </c>
      <c r="D24" s="32" t="s">
        <v>58</v>
      </c>
    </row>
    <row r="25" spans="1:4" ht="12.75">
      <c r="A25" s="14">
        <v>1522</v>
      </c>
      <c r="B25" s="23" t="s">
        <v>42</v>
      </c>
      <c r="C25" s="32" t="s">
        <v>59</v>
      </c>
      <c r="D25" s="32" t="s">
        <v>60</v>
      </c>
    </row>
    <row r="26" spans="1:4" ht="12.75">
      <c r="A26" s="14">
        <v>1523</v>
      </c>
      <c r="B26" s="23" t="s">
        <v>16</v>
      </c>
      <c r="C26" s="32" t="s">
        <v>61</v>
      </c>
      <c r="D26" s="32" t="s">
        <v>62</v>
      </c>
    </row>
    <row r="27" spans="1:4" ht="12.75">
      <c r="A27" s="14">
        <v>1524</v>
      </c>
      <c r="B27" s="23" t="s">
        <v>42</v>
      </c>
      <c r="C27" s="32" t="s">
        <v>63</v>
      </c>
      <c r="D27" s="32" t="s">
        <v>64</v>
      </c>
    </row>
    <row r="28" spans="1:4" ht="12.75">
      <c r="A28" s="14">
        <v>1525</v>
      </c>
      <c r="B28" s="23" t="s">
        <v>16</v>
      </c>
      <c r="C28" s="32" t="s">
        <v>65</v>
      </c>
      <c r="D28" s="32" t="s">
        <v>66</v>
      </c>
    </row>
    <row r="29" spans="1:4" ht="12.75">
      <c r="A29" s="14">
        <v>1526</v>
      </c>
      <c r="B29" s="23" t="s">
        <v>16</v>
      </c>
      <c r="C29" s="32" t="s">
        <v>67</v>
      </c>
      <c r="D29" s="32" t="s">
        <v>68</v>
      </c>
    </row>
    <row r="30" spans="1:4" ht="12.75">
      <c r="A30" s="14">
        <v>1527</v>
      </c>
      <c r="B30" s="23" t="s">
        <v>16</v>
      </c>
      <c r="C30" s="32" t="s">
        <v>69</v>
      </c>
      <c r="D30" s="32" t="s">
        <v>70</v>
      </c>
    </row>
    <row r="31" spans="1:4" ht="12.75">
      <c r="A31" s="14">
        <v>1528</v>
      </c>
      <c r="B31" s="23" t="s">
        <v>16</v>
      </c>
      <c r="C31" s="32" t="s">
        <v>71</v>
      </c>
      <c r="D31" s="32" t="s">
        <v>72</v>
      </c>
    </row>
    <row r="32" spans="1:4" ht="12.75">
      <c r="A32" s="14">
        <v>1529</v>
      </c>
      <c r="B32" s="23" t="s">
        <v>16</v>
      </c>
      <c r="C32" s="32" t="s">
        <v>73</v>
      </c>
      <c r="D32" s="32" t="s">
        <v>26</v>
      </c>
    </row>
    <row r="33" spans="1:4" ht="12.75">
      <c r="A33" s="14">
        <v>1530</v>
      </c>
      <c r="B33" s="23" t="s">
        <v>16</v>
      </c>
      <c r="C33" s="32" t="s">
        <v>74</v>
      </c>
      <c r="D33" s="32" t="s">
        <v>75</v>
      </c>
    </row>
    <row r="34" spans="1:4" ht="12.75">
      <c r="A34" s="14">
        <v>1531</v>
      </c>
      <c r="B34" s="23" t="s">
        <v>16</v>
      </c>
      <c r="C34" s="32" t="s">
        <v>77</v>
      </c>
      <c r="D34" s="32" t="s">
        <v>76</v>
      </c>
    </row>
    <row r="35" spans="1:4" ht="12.75">
      <c r="A35" s="14">
        <v>1532</v>
      </c>
      <c r="B35" s="23" t="s">
        <v>16</v>
      </c>
      <c r="C35" s="32" t="s">
        <v>78</v>
      </c>
      <c r="D35" s="32" t="s">
        <v>79</v>
      </c>
    </row>
    <row r="36" spans="1:4" ht="12.75">
      <c r="A36" s="14">
        <v>1533</v>
      </c>
      <c r="B36" s="23" t="s">
        <v>16</v>
      </c>
      <c r="C36" s="32" t="s">
        <v>80</v>
      </c>
      <c r="D36" s="32" t="s">
        <v>81</v>
      </c>
    </row>
    <row r="37" spans="1:4" ht="12.75">
      <c r="A37" s="14">
        <v>1534</v>
      </c>
      <c r="B37" s="23" t="s">
        <v>16</v>
      </c>
      <c r="C37" s="32" t="s">
        <v>82</v>
      </c>
      <c r="D37" s="32" t="s">
        <v>83</v>
      </c>
    </row>
    <row r="38" spans="1:4" ht="12.75">
      <c r="A38" s="14">
        <v>1535</v>
      </c>
      <c r="B38" s="23" t="s">
        <v>16</v>
      </c>
      <c r="C38" s="32" t="s">
        <v>84</v>
      </c>
      <c r="D38" s="32" t="s">
        <v>85</v>
      </c>
    </row>
    <row r="39" spans="1:4" ht="12.75">
      <c r="A39" s="14">
        <v>1536</v>
      </c>
      <c r="B39" s="23" t="s">
        <v>16</v>
      </c>
      <c r="C39" s="32" t="s">
        <v>86</v>
      </c>
      <c r="D39" s="32" t="s">
        <v>87</v>
      </c>
    </row>
    <row r="40" spans="1:4" ht="12.75">
      <c r="A40" s="14">
        <v>1537</v>
      </c>
      <c r="B40" s="23" t="s">
        <v>16</v>
      </c>
      <c r="C40" s="32" t="s">
        <v>88</v>
      </c>
      <c r="D40" s="32" t="s">
        <v>89</v>
      </c>
    </row>
    <row r="41" spans="1:4" ht="12.75">
      <c r="A41" s="14">
        <v>1538</v>
      </c>
      <c r="B41" s="23" t="s">
        <v>42</v>
      </c>
      <c r="C41" s="32" t="s">
        <v>90</v>
      </c>
      <c r="D41" s="32" t="s">
        <v>91</v>
      </c>
    </row>
    <row r="42" spans="1:4" ht="12.75">
      <c r="A42" s="14">
        <v>1539</v>
      </c>
      <c r="B42" s="23" t="s">
        <v>42</v>
      </c>
      <c r="C42" s="32" t="s">
        <v>92</v>
      </c>
      <c r="D42" s="32" t="s">
        <v>93</v>
      </c>
    </row>
    <row r="43" spans="1:4" ht="12.75">
      <c r="A43" s="33">
        <v>1540</v>
      </c>
      <c r="B43" s="23" t="s">
        <v>16</v>
      </c>
      <c r="C43" s="32" t="s">
        <v>94</v>
      </c>
      <c r="D43" s="32" t="s">
        <v>95</v>
      </c>
    </row>
    <row r="44" spans="1:4" ht="12.75">
      <c r="A44" s="14">
        <v>1541</v>
      </c>
      <c r="B44" s="23" t="s">
        <v>16</v>
      </c>
      <c r="C44" s="32" t="s">
        <v>96</v>
      </c>
      <c r="D44" s="32" t="s">
        <v>97</v>
      </c>
    </row>
    <row r="45" spans="1:4" ht="12.75">
      <c r="A45" s="14">
        <v>1542</v>
      </c>
      <c r="B45" s="23" t="s">
        <v>16</v>
      </c>
      <c r="C45" s="32" t="s">
        <v>98</v>
      </c>
      <c r="D45" s="32" t="s">
        <v>99</v>
      </c>
    </row>
    <row r="46" spans="1:4" ht="12.75">
      <c r="A46" s="14">
        <v>1543</v>
      </c>
      <c r="B46" s="23" t="s">
        <v>16</v>
      </c>
      <c r="C46" s="32" t="s">
        <v>100</v>
      </c>
      <c r="D46" s="32" t="s">
        <v>20</v>
      </c>
    </row>
    <row r="47" spans="1:4" ht="12.75">
      <c r="A47" s="14">
        <v>1544</v>
      </c>
      <c r="B47" s="23" t="s">
        <v>16</v>
      </c>
      <c r="C47" s="32" t="s">
        <v>92</v>
      </c>
      <c r="D47" s="32" t="s">
        <v>101</v>
      </c>
    </row>
    <row r="48" spans="1:4" ht="12.75">
      <c r="A48" s="14">
        <v>1545</v>
      </c>
      <c r="B48" s="23" t="s">
        <v>16</v>
      </c>
      <c r="C48" s="32" t="s">
        <v>102</v>
      </c>
      <c r="D48" s="32" t="s">
        <v>103</v>
      </c>
    </row>
    <row r="49" spans="1:4" ht="12.75">
      <c r="A49" s="14">
        <v>1546</v>
      </c>
      <c r="B49" s="23" t="s">
        <v>16</v>
      </c>
      <c r="C49" s="32" t="s">
        <v>19</v>
      </c>
      <c r="D49" s="32" t="s">
        <v>104</v>
      </c>
    </row>
    <row r="50" spans="1:4" ht="12.75">
      <c r="A50" s="14">
        <v>1547</v>
      </c>
      <c r="B50" s="23" t="s">
        <v>16</v>
      </c>
      <c r="C50" s="32" t="s">
        <v>105</v>
      </c>
      <c r="D50" s="32" t="s">
        <v>106</v>
      </c>
    </row>
    <row r="51" spans="1:4" ht="12.75">
      <c r="A51" s="14">
        <v>1548</v>
      </c>
      <c r="B51" s="23" t="s">
        <v>16</v>
      </c>
      <c r="C51" s="32" t="s">
        <v>107</v>
      </c>
      <c r="D51" s="32" t="s">
        <v>54</v>
      </c>
    </row>
    <row r="52" spans="1:4" ht="12.75">
      <c r="A52" s="14">
        <v>1549</v>
      </c>
      <c r="B52" s="23" t="s">
        <v>16</v>
      </c>
      <c r="C52" s="32" t="s">
        <v>108</v>
      </c>
      <c r="D52" s="32" t="s">
        <v>109</v>
      </c>
    </row>
    <row r="53" spans="1:4" ht="12.75">
      <c r="A53" s="14">
        <v>1550</v>
      </c>
      <c r="B53" s="23" t="s">
        <v>16</v>
      </c>
      <c r="C53" s="32" t="s">
        <v>110</v>
      </c>
      <c r="D53" s="32" t="s">
        <v>111</v>
      </c>
    </row>
    <row r="54" spans="1:4" ht="12.75">
      <c r="A54" s="14">
        <v>1551</v>
      </c>
      <c r="B54" s="23" t="s">
        <v>16</v>
      </c>
      <c r="C54" s="32" t="s">
        <v>112</v>
      </c>
      <c r="D54" s="32" t="s">
        <v>85</v>
      </c>
    </row>
    <row r="55" spans="1:4" ht="12.75">
      <c r="A55" s="14">
        <v>1552</v>
      </c>
      <c r="B55" s="23" t="s">
        <v>16</v>
      </c>
      <c r="C55" s="32" t="s">
        <v>113</v>
      </c>
      <c r="D55" s="32" t="s">
        <v>56</v>
      </c>
    </row>
    <row r="56" spans="1:4" ht="12.75">
      <c r="A56" s="14">
        <v>1553</v>
      </c>
      <c r="B56" s="23" t="s">
        <v>16</v>
      </c>
      <c r="C56" s="32" t="s">
        <v>114</v>
      </c>
      <c r="D56" s="32" t="s">
        <v>115</v>
      </c>
    </row>
    <row r="57" spans="1:4" ht="12.75">
      <c r="A57" s="14">
        <v>1554</v>
      </c>
      <c r="B57" s="23" t="s">
        <v>16</v>
      </c>
      <c r="C57" s="32" t="s">
        <v>116</v>
      </c>
      <c r="D57" s="32" t="s">
        <v>103</v>
      </c>
    </row>
    <row r="58" spans="1:4" ht="12.75">
      <c r="A58" s="14">
        <v>1555</v>
      </c>
      <c r="B58" s="23" t="s">
        <v>42</v>
      </c>
      <c r="C58" s="32" t="s">
        <v>119</v>
      </c>
      <c r="D58" s="32" t="s">
        <v>120</v>
      </c>
    </row>
    <row r="59" spans="1:4" ht="12.75">
      <c r="A59" s="14">
        <v>1556</v>
      </c>
      <c r="B59" s="23" t="s">
        <v>16</v>
      </c>
      <c r="C59" s="32" t="s">
        <v>117</v>
      </c>
      <c r="D59" s="32" t="s">
        <v>118</v>
      </c>
    </row>
    <row r="60" spans="1:4" ht="12.75">
      <c r="A60" s="14">
        <v>1557</v>
      </c>
      <c r="B60" s="23" t="s">
        <v>16</v>
      </c>
      <c r="C60" s="32" t="s">
        <v>121</v>
      </c>
      <c r="D60" s="32" t="s">
        <v>72</v>
      </c>
    </row>
    <row r="61" spans="1:4" ht="12.75">
      <c r="A61" s="14">
        <v>1558</v>
      </c>
      <c r="B61" s="23" t="s">
        <v>16</v>
      </c>
      <c r="C61" s="32" t="s">
        <v>53</v>
      </c>
      <c r="D61" s="32" t="s">
        <v>122</v>
      </c>
    </row>
    <row r="62" spans="1:4" ht="12.75">
      <c r="A62" s="14">
        <v>1559</v>
      </c>
      <c r="B62" s="23" t="s">
        <v>16</v>
      </c>
      <c r="C62" s="32" t="s">
        <v>123</v>
      </c>
      <c r="D62" s="32" t="s">
        <v>124</v>
      </c>
    </row>
    <row r="63" spans="1:4" ht="12.75">
      <c r="A63" s="14">
        <v>1560</v>
      </c>
      <c r="B63" s="23" t="s">
        <v>16</v>
      </c>
      <c r="C63" s="32" t="s">
        <v>125</v>
      </c>
      <c r="D63" s="32" t="s">
        <v>126</v>
      </c>
    </row>
    <row r="64" spans="1:4" ht="12.75">
      <c r="A64" s="14">
        <v>1561</v>
      </c>
      <c r="B64" s="23" t="s">
        <v>16</v>
      </c>
      <c r="C64" s="32" t="s">
        <v>127</v>
      </c>
      <c r="D64" s="32" t="s">
        <v>128</v>
      </c>
    </row>
    <row r="65" spans="1:4" ht="12.75">
      <c r="A65" s="14">
        <v>1562</v>
      </c>
      <c r="B65" s="23" t="s">
        <v>16</v>
      </c>
      <c r="C65" s="32" t="s">
        <v>129</v>
      </c>
      <c r="D65" s="32" t="s">
        <v>97</v>
      </c>
    </row>
    <row r="66" spans="1:4" ht="12.75">
      <c r="A66" s="14">
        <v>1563</v>
      </c>
      <c r="B66" s="23" t="s">
        <v>16</v>
      </c>
      <c r="C66" s="32" t="s">
        <v>130</v>
      </c>
      <c r="D66" s="32" t="s">
        <v>50</v>
      </c>
    </row>
    <row r="67" spans="1:4" ht="12.75">
      <c r="A67" s="14">
        <v>1564</v>
      </c>
      <c r="B67" s="23" t="s">
        <v>16</v>
      </c>
      <c r="C67" s="32" t="s">
        <v>131</v>
      </c>
      <c r="D67" s="32" t="s">
        <v>39</v>
      </c>
    </row>
    <row r="68" spans="1:4" ht="12.75">
      <c r="A68" s="14">
        <v>1565</v>
      </c>
      <c r="B68" s="23" t="s">
        <v>16</v>
      </c>
      <c r="C68" s="32" t="s">
        <v>132</v>
      </c>
      <c r="D68" s="32" t="s">
        <v>81</v>
      </c>
    </row>
    <row r="69" spans="1:4" ht="12.75">
      <c r="A69" s="14">
        <v>1566</v>
      </c>
      <c r="B69" s="23" t="s">
        <v>16</v>
      </c>
      <c r="C69" s="32" t="s">
        <v>133</v>
      </c>
      <c r="D69" s="32" t="s">
        <v>134</v>
      </c>
    </row>
    <row r="70" spans="1:5" ht="12.75">
      <c r="A70" s="14">
        <v>1567</v>
      </c>
      <c r="B70" s="23" t="s">
        <v>16</v>
      </c>
      <c r="C70" s="32" t="s">
        <v>135</v>
      </c>
      <c r="D70" s="32" t="s">
        <v>62</v>
      </c>
      <c r="E70" s="46" t="s">
        <v>217</v>
      </c>
    </row>
    <row r="71" spans="1:4" ht="12.75">
      <c r="A71" s="14">
        <v>1568</v>
      </c>
      <c r="B71" s="23" t="s">
        <v>16</v>
      </c>
      <c r="C71" s="32" t="s">
        <v>136</v>
      </c>
      <c r="D71" s="32" t="s">
        <v>34</v>
      </c>
    </row>
    <row r="72" spans="1:4" ht="12.75">
      <c r="A72" s="14">
        <v>1569</v>
      </c>
      <c r="B72" s="23" t="s">
        <v>16</v>
      </c>
      <c r="C72" s="32" t="s">
        <v>137</v>
      </c>
      <c r="D72" s="32" t="s">
        <v>138</v>
      </c>
    </row>
    <row r="73" spans="1:4" ht="12.75">
      <c r="A73" s="14">
        <v>1570</v>
      </c>
      <c r="B73" s="23" t="s">
        <v>16</v>
      </c>
      <c r="C73" s="32" t="s">
        <v>139</v>
      </c>
      <c r="D73" s="32" t="s">
        <v>91</v>
      </c>
    </row>
    <row r="74" spans="1:4" ht="12.75">
      <c r="A74" s="14">
        <v>1571</v>
      </c>
      <c r="B74" s="23" t="s">
        <v>42</v>
      </c>
      <c r="C74" s="32" t="s">
        <v>140</v>
      </c>
      <c r="D74" s="32" t="s">
        <v>141</v>
      </c>
    </row>
    <row r="75" spans="1:4" ht="12.75">
      <c r="A75" s="14">
        <v>1572</v>
      </c>
      <c r="B75" s="23" t="s">
        <v>16</v>
      </c>
      <c r="C75" s="32" t="s">
        <v>142</v>
      </c>
      <c r="D75" s="32" t="s">
        <v>143</v>
      </c>
    </row>
    <row r="76" spans="1:4" ht="12.75">
      <c r="A76" s="14">
        <v>1573</v>
      </c>
      <c r="B76" s="23" t="s">
        <v>16</v>
      </c>
      <c r="C76" s="32" t="s">
        <v>140</v>
      </c>
      <c r="D76" s="32" t="s">
        <v>62</v>
      </c>
    </row>
    <row r="77" spans="1:4" ht="12.75">
      <c r="A77" s="14">
        <v>1574</v>
      </c>
      <c r="B77" s="23" t="s">
        <v>16</v>
      </c>
      <c r="C77" s="13" t="s">
        <v>144</v>
      </c>
      <c r="D77" s="13" t="s">
        <v>145</v>
      </c>
    </row>
    <row r="78" spans="1:4" ht="12.75">
      <c r="A78" s="14">
        <v>1575</v>
      </c>
      <c r="B78" s="23" t="s">
        <v>16</v>
      </c>
      <c r="C78" s="13" t="s">
        <v>146</v>
      </c>
      <c r="D78" s="13" t="s">
        <v>147</v>
      </c>
    </row>
    <row r="79" spans="1:4" ht="12.75">
      <c r="A79" s="14">
        <v>1576</v>
      </c>
      <c r="B79" s="23" t="s">
        <v>16</v>
      </c>
      <c r="C79" s="13" t="s">
        <v>108</v>
      </c>
      <c r="D79" s="13" t="s">
        <v>148</v>
      </c>
    </row>
    <row r="80" spans="1:4" ht="12.75">
      <c r="A80" s="14">
        <v>1577</v>
      </c>
      <c r="B80" s="23" t="s">
        <v>16</v>
      </c>
      <c r="C80" s="13" t="s">
        <v>149</v>
      </c>
      <c r="D80" s="13" t="s">
        <v>134</v>
      </c>
    </row>
    <row r="81" spans="1:4" ht="12.75">
      <c r="A81" s="14">
        <v>1578</v>
      </c>
      <c r="B81" s="23" t="s">
        <v>16</v>
      </c>
      <c r="C81" s="13" t="s">
        <v>150</v>
      </c>
      <c r="D81" s="13" t="s">
        <v>151</v>
      </c>
    </row>
    <row r="82" spans="1:4" ht="12.75">
      <c r="A82" s="14">
        <v>1579</v>
      </c>
      <c r="B82" s="23" t="s">
        <v>16</v>
      </c>
      <c r="C82" s="13" t="s">
        <v>152</v>
      </c>
      <c r="D82" s="13" t="s">
        <v>153</v>
      </c>
    </row>
    <row r="83" spans="1:4" ht="12.75">
      <c r="A83" s="14">
        <v>1580</v>
      </c>
      <c r="B83" s="23" t="s">
        <v>16</v>
      </c>
      <c r="C83" s="13" t="s">
        <v>49</v>
      </c>
      <c r="D83" s="13" t="s">
        <v>50</v>
      </c>
    </row>
    <row r="84" spans="1:4" ht="12.75">
      <c r="A84" s="14">
        <v>1581</v>
      </c>
      <c r="B84" s="23" t="s">
        <v>16</v>
      </c>
      <c r="C84" s="13" t="s">
        <v>154</v>
      </c>
      <c r="D84" s="13" t="s">
        <v>56</v>
      </c>
    </row>
    <row r="85" spans="1:4" ht="12.75">
      <c r="A85" s="14">
        <v>1582</v>
      </c>
      <c r="B85" s="23" t="s">
        <v>16</v>
      </c>
      <c r="C85" s="13" t="s">
        <v>155</v>
      </c>
      <c r="D85" s="13" t="s">
        <v>148</v>
      </c>
    </row>
    <row r="86" spans="1:4" ht="12.75">
      <c r="A86" s="14">
        <v>1583</v>
      </c>
      <c r="B86" s="23" t="s">
        <v>16</v>
      </c>
      <c r="C86" s="13" t="s">
        <v>156</v>
      </c>
      <c r="D86" s="13" t="s">
        <v>79</v>
      </c>
    </row>
    <row r="87" spans="1:4" ht="12.75">
      <c r="A87" s="14">
        <v>1584</v>
      </c>
      <c r="B87" s="23" t="s">
        <v>16</v>
      </c>
      <c r="C87" s="13" t="s">
        <v>157</v>
      </c>
      <c r="D87" s="13" t="s">
        <v>20</v>
      </c>
    </row>
    <row r="88" spans="1:4" ht="12.75">
      <c r="A88" s="14">
        <v>1585</v>
      </c>
      <c r="B88" s="23" t="s">
        <v>16</v>
      </c>
      <c r="C88" s="13" t="s">
        <v>158</v>
      </c>
      <c r="D88" s="13" t="s">
        <v>56</v>
      </c>
    </row>
    <row r="89" spans="1:4" ht="12.75">
      <c r="A89" s="14">
        <v>1586</v>
      </c>
      <c r="B89" s="23" t="s">
        <v>16</v>
      </c>
      <c r="C89" s="13" t="s">
        <v>159</v>
      </c>
      <c r="D89" s="13" t="s">
        <v>160</v>
      </c>
    </row>
    <row r="90" spans="1:4" ht="12.75">
      <c r="A90" s="14">
        <v>1587</v>
      </c>
      <c r="B90" s="23" t="s">
        <v>16</v>
      </c>
      <c r="C90" s="13" t="s">
        <v>161</v>
      </c>
      <c r="D90" s="13" t="s">
        <v>81</v>
      </c>
    </row>
    <row r="91" spans="1:4" ht="12.75">
      <c r="A91" s="14">
        <v>1588</v>
      </c>
      <c r="B91" s="23" t="s">
        <v>16</v>
      </c>
      <c r="C91" s="13" t="s">
        <v>162</v>
      </c>
      <c r="D91" s="13" t="s">
        <v>163</v>
      </c>
    </row>
    <row r="92" spans="1:4" ht="12.75">
      <c r="A92" s="14">
        <v>1589</v>
      </c>
      <c r="B92" s="23" t="s">
        <v>16</v>
      </c>
      <c r="C92" s="13" t="s">
        <v>164</v>
      </c>
      <c r="D92" s="13" t="s">
        <v>20</v>
      </c>
    </row>
    <row r="93" spans="1:4" ht="12.75">
      <c r="A93" s="14">
        <v>1590</v>
      </c>
      <c r="B93" s="23" t="s">
        <v>16</v>
      </c>
      <c r="C93" s="13" t="s">
        <v>165</v>
      </c>
      <c r="D93" s="13" t="s">
        <v>166</v>
      </c>
    </row>
    <row r="94" spans="1:4" ht="12.75">
      <c r="A94" s="14">
        <v>1591</v>
      </c>
      <c r="B94" s="23" t="s">
        <v>16</v>
      </c>
      <c r="C94" s="13" t="s">
        <v>167</v>
      </c>
      <c r="D94" s="13" t="s">
        <v>66</v>
      </c>
    </row>
    <row r="95" spans="1:4" ht="12.75">
      <c r="A95" s="14">
        <v>1592</v>
      </c>
      <c r="B95" s="23" t="s">
        <v>16</v>
      </c>
      <c r="C95" s="13" t="s">
        <v>168</v>
      </c>
      <c r="D95" s="13" t="s">
        <v>169</v>
      </c>
    </row>
    <row r="96" spans="1:4" ht="12.75">
      <c r="A96" s="14">
        <v>1593</v>
      </c>
      <c r="B96" s="23" t="s">
        <v>16</v>
      </c>
      <c r="C96" s="13" t="s">
        <v>170</v>
      </c>
      <c r="D96" s="13" t="s">
        <v>171</v>
      </c>
    </row>
    <row r="97" spans="1:4" ht="12.75">
      <c r="A97" s="14">
        <v>1594</v>
      </c>
      <c r="B97" s="23" t="s">
        <v>16</v>
      </c>
      <c r="C97" s="13" t="s">
        <v>168</v>
      </c>
      <c r="D97" s="13" t="s">
        <v>151</v>
      </c>
    </row>
    <row r="98" spans="1:4" ht="12.75">
      <c r="A98" s="14">
        <v>1595</v>
      </c>
      <c r="B98" s="23" t="s">
        <v>16</v>
      </c>
      <c r="C98" s="13" t="s">
        <v>172</v>
      </c>
      <c r="D98" s="13" t="s">
        <v>28</v>
      </c>
    </row>
    <row r="99" spans="1:4" ht="12.75">
      <c r="A99" s="14">
        <v>1596</v>
      </c>
      <c r="B99" s="23" t="s">
        <v>42</v>
      </c>
      <c r="C99" s="13" t="s">
        <v>173</v>
      </c>
      <c r="D99" s="13" t="s">
        <v>174</v>
      </c>
    </row>
    <row r="100" spans="1:4" ht="12.75">
      <c r="A100" s="14">
        <v>1597</v>
      </c>
      <c r="B100" s="23" t="s">
        <v>16</v>
      </c>
      <c r="C100" s="13" t="s">
        <v>175</v>
      </c>
      <c r="D100" s="13" t="s">
        <v>176</v>
      </c>
    </row>
    <row r="101" spans="1:4" ht="12.75">
      <c r="A101" s="14">
        <v>1598</v>
      </c>
      <c r="B101" s="23" t="s">
        <v>16</v>
      </c>
      <c r="C101" s="13" t="s">
        <v>177</v>
      </c>
      <c r="D101" s="13" t="s">
        <v>83</v>
      </c>
    </row>
    <row r="102" spans="1:4" ht="12.75">
      <c r="A102" s="14">
        <v>1599</v>
      </c>
      <c r="B102" s="23" t="s">
        <v>16</v>
      </c>
      <c r="C102" s="13" t="s">
        <v>178</v>
      </c>
      <c r="D102" s="13" t="s">
        <v>179</v>
      </c>
    </row>
    <row r="103" spans="1:4" ht="12.75">
      <c r="A103" s="14">
        <v>1600</v>
      </c>
      <c r="B103" s="23" t="s">
        <v>16</v>
      </c>
      <c r="C103" s="13" t="s">
        <v>180</v>
      </c>
      <c r="D103" s="13" t="s">
        <v>101</v>
      </c>
    </row>
    <row r="104" spans="1:4" ht="12.75">
      <c r="A104" s="14">
        <v>1601</v>
      </c>
      <c r="B104" s="23" t="s">
        <v>16</v>
      </c>
      <c r="C104" s="13" t="s">
        <v>181</v>
      </c>
      <c r="D104" s="13" t="s">
        <v>182</v>
      </c>
    </row>
    <row r="105" spans="1:4" ht="12.75">
      <c r="A105" s="14">
        <v>1602</v>
      </c>
      <c r="B105" s="23" t="s">
        <v>16</v>
      </c>
      <c r="C105" s="13" t="s">
        <v>183</v>
      </c>
      <c r="D105" s="13" t="s">
        <v>184</v>
      </c>
    </row>
    <row r="106" spans="1:4" ht="12.75">
      <c r="A106" s="14">
        <v>1603</v>
      </c>
      <c r="B106" s="23" t="s">
        <v>42</v>
      </c>
      <c r="C106" s="13" t="s">
        <v>185</v>
      </c>
      <c r="D106" s="13" t="s">
        <v>186</v>
      </c>
    </row>
    <row r="107" spans="1:4" ht="12.75">
      <c r="A107" s="14">
        <v>1604</v>
      </c>
      <c r="B107" s="23" t="s">
        <v>16</v>
      </c>
      <c r="C107" s="13" t="s">
        <v>187</v>
      </c>
      <c r="D107" s="13" t="s">
        <v>91</v>
      </c>
    </row>
    <row r="108" spans="1:4" ht="12.75">
      <c r="A108" s="14">
        <v>1605</v>
      </c>
      <c r="B108" s="23" t="s">
        <v>42</v>
      </c>
      <c r="C108" s="13" t="s">
        <v>188</v>
      </c>
      <c r="D108" s="13" t="s">
        <v>189</v>
      </c>
    </row>
    <row r="109" spans="1:4" ht="12.75">
      <c r="A109" s="14">
        <v>1606</v>
      </c>
      <c r="B109" s="23" t="s">
        <v>42</v>
      </c>
      <c r="C109" s="13" t="s">
        <v>190</v>
      </c>
      <c r="D109" s="13" t="s">
        <v>191</v>
      </c>
    </row>
    <row r="110" spans="1:4" ht="12.75">
      <c r="A110" s="14">
        <v>1607</v>
      </c>
      <c r="B110" s="23" t="s">
        <v>16</v>
      </c>
      <c r="C110" s="13" t="s">
        <v>192</v>
      </c>
      <c r="D110" s="13" t="s">
        <v>138</v>
      </c>
    </row>
    <row r="111" spans="1:4" ht="12.75">
      <c r="A111" s="14">
        <v>1608</v>
      </c>
      <c r="B111" s="23" t="s">
        <v>16</v>
      </c>
      <c r="C111" s="13" t="s">
        <v>195</v>
      </c>
      <c r="D111" s="13" t="s">
        <v>196</v>
      </c>
    </row>
    <row r="112" spans="1:4" ht="12.75">
      <c r="A112" s="14">
        <v>1609</v>
      </c>
      <c r="B112" s="23" t="s">
        <v>16</v>
      </c>
      <c r="C112" s="13" t="s">
        <v>197</v>
      </c>
      <c r="D112" s="13" t="s">
        <v>101</v>
      </c>
    </row>
    <row r="113" spans="1:4" ht="12.75">
      <c r="A113" s="14">
        <v>1610</v>
      </c>
      <c r="B113" s="23" t="s">
        <v>42</v>
      </c>
      <c r="C113" s="13" t="s">
        <v>198</v>
      </c>
      <c r="D113" s="13" t="s">
        <v>199</v>
      </c>
    </row>
    <row r="114" spans="1:4" ht="12.75">
      <c r="A114" s="14">
        <v>1611</v>
      </c>
      <c r="B114" s="23" t="s">
        <v>42</v>
      </c>
      <c r="C114" s="13" t="s">
        <v>193</v>
      </c>
      <c r="D114" s="13" t="s">
        <v>194</v>
      </c>
    </row>
    <row r="115" spans="1:4" ht="12.75">
      <c r="A115" s="14">
        <v>1612</v>
      </c>
      <c r="B115" s="23" t="s">
        <v>16</v>
      </c>
      <c r="C115" s="13" t="s">
        <v>198</v>
      </c>
      <c r="D115" s="13" t="s">
        <v>134</v>
      </c>
    </row>
    <row r="116" spans="1:4" ht="12.75">
      <c r="A116" s="14">
        <v>1613</v>
      </c>
      <c r="B116" s="23" t="s">
        <v>16</v>
      </c>
      <c r="C116" s="13" t="s">
        <v>200</v>
      </c>
      <c r="D116" s="13" t="s">
        <v>56</v>
      </c>
    </row>
    <row r="117" spans="1:4" ht="12.75">
      <c r="A117" s="14">
        <v>1614</v>
      </c>
      <c r="B117" s="23" t="s">
        <v>16</v>
      </c>
      <c r="C117" s="13" t="s">
        <v>201</v>
      </c>
      <c r="D117" s="13" t="s">
        <v>50</v>
      </c>
    </row>
    <row r="118" spans="1:4" ht="12.75">
      <c r="A118" s="14">
        <v>1615</v>
      </c>
      <c r="B118" s="23" t="s">
        <v>16</v>
      </c>
      <c r="C118" s="13" t="s">
        <v>202</v>
      </c>
      <c r="D118" s="13" t="s">
        <v>203</v>
      </c>
    </row>
    <row r="119" spans="1:4" ht="12.75">
      <c r="A119" s="14">
        <v>1616</v>
      </c>
      <c r="B119" s="23" t="s">
        <v>42</v>
      </c>
      <c r="C119" s="13" t="s">
        <v>204</v>
      </c>
      <c r="D119" s="13" t="s">
        <v>205</v>
      </c>
    </row>
    <row r="120" spans="1:4" ht="12.75">
      <c r="A120" s="14">
        <v>1617</v>
      </c>
      <c r="B120" s="23" t="s">
        <v>42</v>
      </c>
      <c r="C120" s="13" t="s">
        <v>206</v>
      </c>
      <c r="D120" s="13" t="s">
        <v>207</v>
      </c>
    </row>
    <row r="121" spans="1:4" ht="12.75">
      <c r="A121" s="14">
        <v>1618</v>
      </c>
      <c r="B121" s="23" t="s">
        <v>16</v>
      </c>
      <c r="C121" s="13" t="s">
        <v>208</v>
      </c>
      <c r="D121" s="13" t="s">
        <v>209</v>
      </c>
    </row>
    <row r="122" spans="1:4" ht="12.75">
      <c r="A122" s="14">
        <v>1619</v>
      </c>
      <c r="B122" s="23" t="s">
        <v>16</v>
      </c>
      <c r="C122" s="13" t="s">
        <v>210</v>
      </c>
      <c r="D122" s="13" t="s">
        <v>211</v>
      </c>
    </row>
    <row r="123" spans="1:5" ht="12.75">
      <c r="A123" s="14">
        <v>1620</v>
      </c>
      <c r="B123" s="23" t="s">
        <v>16</v>
      </c>
      <c r="C123" s="13" t="s">
        <v>212</v>
      </c>
      <c r="D123" s="13" t="s">
        <v>213</v>
      </c>
      <c r="E123" s="46" t="s">
        <v>217</v>
      </c>
    </row>
    <row r="124" spans="1:4" ht="12.75">
      <c r="A124" s="14">
        <v>1621</v>
      </c>
      <c r="B124" s="23" t="s">
        <v>16</v>
      </c>
      <c r="C124" s="13" t="s">
        <v>214</v>
      </c>
      <c r="D124" s="13" t="s">
        <v>34</v>
      </c>
    </row>
    <row r="125" spans="1:4" ht="12.75">
      <c r="A125" s="14">
        <v>1622</v>
      </c>
      <c r="B125" s="23" t="s">
        <v>16</v>
      </c>
      <c r="C125" s="13" t="s">
        <v>215</v>
      </c>
      <c r="D125" s="13" t="s">
        <v>66</v>
      </c>
    </row>
    <row r="126" spans="1:4" ht="12.75">
      <c r="A126" s="14">
        <v>1623</v>
      </c>
      <c r="B126" s="23" t="s">
        <v>16</v>
      </c>
      <c r="C126" s="13" t="s">
        <v>216</v>
      </c>
      <c r="D126" s="13" t="s">
        <v>148</v>
      </c>
    </row>
    <row r="127" spans="1:4" ht="12.75">
      <c r="A127" s="14"/>
      <c r="B127" s="23"/>
      <c r="C127" s="13"/>
      <c r="D127" s="13"/>
    </row>
    <row r="128" spans="1:4" ht="12.75">
      <c r="A128" s="14"/>
      <c r="B128" s="23"/>
      <c r="C128" s="13"/>
      <c r="D128" s="13"/>
    </row>
    <row r="129" spans="1:4" ht="12.75">
      <c r="A129" s="14"/>
      <c r="B129" s="23"/>
      <c r="C129" s="13"/>
      <c r="D129" s="13"/>
    </row>
    <row r="130" spans="1:4" ht="12.75">
      <c r="A130" s="14"/>
      <c r="B130" s="23"/>
      <c r="C130" s="13"/>
      <c r="D130" s="13"/>
    </row>
    <row r="131" spans="1:4" ht="12.75">
      <c r="A131" s="14"/>
      <c r="B131" s="23"/>
      <c r="C131" s="13"/>
      <c r="D131" s="13"/>
    </row>
    <row r="132" spans="1:4" ht="12.75">
      <c r="A132" s="14"/>
      <c r="B132" s="23"/>
      <c r="C132" s="13"/>
      <c r="D132" s="13"/>
    </row>
    <row r="133" spans="1:4" ht="12.75">
      <c r="A133" s="14"/>
      <c r="B133" s="23"/>
      <c r="C133" s="13"/>
      <c r="D133" s="13"/>
    </row>
    <row r="134" spans="1:4" ht="12.75">
      <c r="A134" s="14"/>
      <c r="B134" s="23"/>
      <c r="C134" s="13"/>
      <c r="D134" s="13"/>
    </row>
    <row r="135" spans="1:4" ht="12.75">
      <c r="A135" s="14"/>
      <c r="B135" s="23"/>
      <c r="C135" s="13"/>
      <c r="D135" s="13"/>
    </row>
    <row r="136" spans="1:4" ht="12.75">
      <c r="A136" s="14"/>
      <c r="B136" s="23"/>
      <c r="C136" s="13"/>
      <c r="D136" s="13"/>
    </row>
    <row r="137" spans="1:4" ht="12.75">
      <c r="A137" s="14"/>
      <c r="B137" s="23"/>
      <c r="C137" s="13"/>
      <c r="D137" s="13"/>
    </row>
    <row r="138" spans="1:4" ht="12.75">
      <c r="A138" s="14"/>
      <c r="B138" s="23"/>
      <c r="C138" s="13"/>
      <c r="D138" s="13"/>
    </row>
    <row r="139" spans="1:4" ht="12.75">
      <c r="A139" s="14"/>
      <c r="B139" s="23"/>
      <c r="C139" s="13"/>
      <c r="D139" s="13"/>
    </row>
    <row r="140" spans="1:4" ht="12.75">
      <c r="A140" s="14"/>
      <c r="B140" s="23"/>
      <c r="C140" s="13"/>
      <c r="D140" s="13"/>
    </row>
    <row r="141" spans="1:4" ht="12.75">
      <c r="A141" s="14"/>
      <c r="B141" s="23"/>
      <c r="C141" s="13"/>
      <c r="D141" s="13"/>
    </row>
    <row r="142" spans="1:4" ht="12.75">
      <c r="A142" s="14"/>
      <c r="B142" s="23"/>
      <c r="C142" s="13"/>
      <c r="D142" s="13"/>
    </row>
    <row r="143" spans="1:4" ht="12.75">
      <c r="A143" s="14"/>
      <c r="B143" s="23"/>
      <c r="C143" s="13"/>
      <c r="D143" s="13"/>
    </row>
    <row r="144" spans="1:4" ht="12.75">
      <c r="A144" s="14"/>
      <c r="B144" s="23"/>
      <c r="C144" s="13"/>
      <c r="D144" s="13"/>
    </row>
    <row r="145" spans="1:4" ht="12.75">
      <c r="A145" s="14"/>
      <c r="B145" s="23"/>
      <c r="C145" s="13"/>
      <c r="D145" s="13"/>
    </row>
    <row r="146" spans="1:4" ht="12.75">
      <c r="A146" s="14"/>
      <c r="B146" s="23"/>
      <c r="C146" s="13"/>
      <c r="D146" s="13"/>
    </row>
    <row r="147" spans="1:4" ht="12.75">
      <c r="A147" s="14"/>
      <c r="B147" s="23"/>
      <c r="C147" s="13"/>
      <c r="D147" s="13"/>
    </row>
    <row r="148" spans="1:4" ht="12.75">
      <c r="A148" s="14"/>
      <c r="B148" s="23"/>
      <c r="C148" s="13"/>
      <c r="D148" s="13"/>
    </row>
    <row r="149" spans="1:4" ht="12.75">
      <c r="A149" s="14"/>
      <c r="B149" s="23"/>
      <c r="C149" s="13"/>
      <c r="D149" s="13"/>
    </row>
    <row r="150" spans="1:4" ht="12.75">
      <c r="A150" s="14"/>
      <c r="B150" s="23"/>
      <c r="C150" s="13"/>
      <c r="D150" s="13"/>
    </row>
    <row r="151" spans="1:4" ht="12.75">
      <c r="A151" s="14"/>
      <c r="B151" s="23"/>
      <c r="C151" s="13"/>
      <c r="D151" s="13"/>
    </row>
    <row r="152" spans="1:4" ht="12.75">
      <c r="A152" s="14"/>
      <c r="B152" s="23"/>
      <c r="C152" s="13"/>
      <c r="D152" s="13"/>
    </row>
    <row r="153" spans="1:4" ht="12.75">
      <c r="A153" s="14"/>
      <c r="B153" s="23"/>
      <c r="C153" s="13"/>
      <c r="D153" s="13"/>
    </row>
    <row r="154" spans="1:4" ht="12.75">
      <c r="A154" s="14"/>
      <c r="B154" s="23"/>
      <c r="C154" s="13"/>
      <c r="D154" s="13"/>
    </row>
    <row r="155" spans="1:4" ht="12.75">
      <c r="A155" s="14"/>
      <c r="B155" s="23"/>
      <c r="C155" s="13"/>
      <c r="D155" s="13"/>
    </row>
    <row r="156" spans="1:4" ht="12.75">
      <c r="A156" s="14"/>
      <c r="B156" s="23"/>
      <c r="C156" s="13"/>
      <c r="D156" s="13"/>
    </row>
    <row r="157" spans="1:4" ht="12.75">
      <c r="A157" s="14"/>
      <c r="B157" s="23"/>
      <c r="C157" s="13"/>
      <c r="D157" s="13"/>
    </row>
    <row r="158" spans="1:4" ht="12.75">
      <c r="A158" s="14"/>
      <c r="B158" s="23"/>
      <c r="C158" s="13"/>
      <c r="D158" s="13"/>
    </row>
    <row r="159" spans="1:4" ht="12.75">
      <c r="A159" s="14"/>
      <c r="B159" s="23"/>
      <c r="C159" s="13"/>
      <c r="D159" s="13"/>
    </row>
    <row r="160" spans="1:4" ht="12.75">
      <c r="A160" s="14"/>
      <c r="B160" s="23"/>
      <c r="C160" s="13"/>
      <c r="D160" s="13"/>
    </row>
    <row r="161" spans="1:4" ht="12.75">
      <c r="A161" s="14"/>
      <c r="B161" s="23"/>
      <c r="C161" s="13"/>
      <c r="D161" s="13"/>
    </row>
    <row r="162" spans="1:4" ht="12.75">
      <c r="A162" s="14"/>
      <c r="B162" s="23"/>
      <c r="C162" s="13"/>
      <c r="D162" s="13"/>
    </row>
    <row r="163" spans="1:4" ht="12.75">
      <c r="A163" s="14"/>
      <c r="B163" s="23"/>
      <c r="C163" s="13"/>
      <c r="D163" s="13"/>
    </row>
    <row r="164" spans="1:4" ht="12.75">
      <c r="A164" s="14"/>
      <c r="B164" s="23"/>
      <c r="C164" s="13"/>
      <c r="D164" s="13"/>
    </row>
    <row r="165" spans="1:4" ht="12.75">
      <c r="A165" s="14"/>
      <c r="B165" s="23"/>
      <c r="C165" s="13"/>
      <c r="D165" s="13"/>
    </row>
    <row r="166" spans="1:4" ht="12.75">
      <c r="A166" s="14"/>
      <c r="B166" s="23"/>
      <c r="C166" s="13"/>
      <c r="D166" s="13"/>
    </row>
    <row r="167" spans="1:4" ht="12.75">
      <c r="A167" s="14"/>
      <c r="B167" s="23"/>
      <c r="C167" s="13"/>
      <c r="D167" s="13"/>
    </row>
    <row r="168" spans="1:4" ht="12.75">
      <c r="A168" s="14"/>
      <c r="B168" s="23"/>
      <c r="C168" s="13"/>
      <c r="D168" s="13"/>
    </row>
    <row r="169" spans="1:4" ht="12.75">
      <c r="A169" s="14"/>
      <c r="B169" s="23"/>
      <c r="C169" s="13"/>
      <c r="D169" s="13"/>
    </row>
    <row r="170" spans="1:4" ht="12.75">
      <c r="A170" s="14"/>
      <c r="B170" s="23"/>
      <c r="C170" s="13"/>
      <c r="D170" s="13"/>
    </row>
    <row r="171" spans="1:4" ht="12.75">
      <c r="A171" s="14"/>
      <c r="B171" s="23"/>
      <c r="C171" s="13"/>
      <c r="D171" s="13"/>
    </row>
    <row r="172" spans="1:4" ht="12.75">
      <c r="A172" s="14"/>
      <c r="B172" s="23"/>
      <c r="C172" s="13"/>
      <c r="D172" s="13"/>
    </row>
    <row r="173" spans="1:4" ht="12.75">
      <c r="A173" s="14"/>
      <c r="B173" s="23"/>
      <c r="C173" s="13"/>
      <c r="D173" s="13"/>
    </row>
    <row r="174" spans="1:4" ht="12.75">
      <c r="A174" s="14"/>
      <c r="B174" s="23"/>
      <c r="C174" s="13"/>
      <c r="D174" s="13"/>
    </row>
    <row r="175" spans="1:4" ht="12.75">
      <c r="A175" s="14"/>
      <c r="B175" s="23"/>
      <c r="C175" s="13"/>
      <c r="D175" s="13"/>
    </row>
    <row r="176" spans="1:4" ht="12.75">
      <c r="A176" s="14"/>
      <c r="B176" s="23"/>
      <c r="C176" s="13"/>
      <c r="D176" s="13"/>
    </row>
    <row r="177" spans="1:4" ht="12.75">
      <c r="A177" s="14"/>
      <c r="B177" s="23"/>
      <c r="C177" s="13"/>
      <c r="D177" s="13"/>
    </row>
    <row r="178" spans="1:4" ht="12.75">
      <c r="A178" s="14"/>
      <c r="B178" s="23"/>
      <c r="C178" s="13"/>
      <c r="D178" s="13"/>
    </row>
    <row r="179" spans="1:4" ht="12.75">
      <c r="A179" s="14"/>
      <c r="B179" s="23"/>
      <c r="C179" s="13"/>
      <c r="D179" s="13"/>
    </row>
    <row r="180" spans="1:4" ht="12.75">
      <c r="A180" s="14"/>
      <c r="B180" s="23"/>
      <c r="C180" s="13"/>
      <c r="D180" s="13"/>
    </row>
    <row r="181" spans="1:4" ht="12.75">
      <c r="A181" s="14"/>
      <c r="B181" s="23"/>
      <c r="C181" s="13"/>
      <c r="D181" s="13"/>
    </row>
    <row r="182" spans="1:4" ht="12.75">
      <c r="A182" s="14"/>
      <c r="B182" s="23"/>
      <c r="C182" s="13"/>
      <c r="D182" s="13"/>
    </row>
    <row r="183" spans="1:4" ht="12.75">
      <c r="A183" s="14"/>
      <c r="B183" s="23"/>
      <c r="C183" s="13"/>
      <c r="D183" s="13"/>
    </row>
    <row r="184" spans="1:4" ht="12.75">
      <c r="A184" s="14"/>
      <c r="B184" s="23"/>
      <c r="C184" s="13"/>
      <c r="D184" s="13"/>
    </row>
    <row r="185" spans="1:4" ht="12.75">
      <c r="A185" s="14"/>
      <c r="B185" s="23"/>
      <c r="C185" s="13"/>
      <c r="D185" s="13"/>
    </row>
    <row r="186" spans="1:4" ht="12.75">
      <c r="A186" s="14"/>
      <c r="B186" s="23"/>
      <c r="C186" s="13"/>
      <c r="D186" s="13"/>
    </row>
    <row r="187" spans="1:4" ht="12.75">
      <c r="A187" s="14"/>
      <c r="B187" s="23"/>
      <c r="C187" s="13"/>
      <c r="D187" s="13"/>
    </row>
    <row r="188" spans="1:4" ht="12.75">
      <c r="A188" s="14"/>
      <c r="B188" s="23"/>
      <c r="C188" s="13"/>
      <c r="D188" s="13"/>
    </row>
    <row r="189" spans="1:4" ht="12.75">
      <c r="A189" s="14"/>
      <c r="B189" s="23"/>
      <c r="C189" s="13"/>
      <c r="D189" s="13"/>
    </row>
    <row r="190" spans="1:4" ht="12.75">
      <c r="A190" s="14"/>
      <c r="B190" s="23"/>
      <c r="C190" s="13"/>
      <c r="D190" s="13"/>
    </row>
    <row r="191" spans="1:4" ht="12.75">
      <c r="A191" s="14"/>
      <c r="B191" s="23"/>
      <c r="C191" s="13"/>
      <c r="D191" s="13"/>
    </row>
    <row r="192" spans="1:4" ht="12.75">
      <c r="A192" s="14"/>
      <c r="B192" s="23"/>
      <c r="C192" s="13"/>
      <c r="D192" s="13"/>
    </row>
    <row r="193" spans="1:4" ht="12.75">
      <c r="A193" s="14"/>
      <c r="B193" s="23"/>
      <c r="C193" s="13"/>
      <c r="D193" s="13"/>
    </row>
    <row r="194" spans="1:4" ht="12.75">
      <c r="A194" s="14"/>
      <c r="B194" s="23"/>
      <c r="C194" s="13"/>
      <c r="D194" s="13"/>
    </row>
    <row r="195" spans="1:4" ht="12.75">
      <c r="A195" s="14"/>
      <c r="B195" s="23"/>
      <c r="C195" s="13"/>
      <c r="D195" s="13"/>
    </row>
    <row r="196" spans="1:4" ht="12.75">
      <c r="A196" s="14"/>
      <c r="B196" s="23"/>
      <c r="C196" s="13"/>
      <c r="D196" s="13"/>
    </row>
    <row r="197" spans="1:4" ht="12.75">
      <c r="A197" s="14"/>
      <c r="B197" s="23"/>
      <c r="C197" s="13"/>
      <c r="D197" s="13"/>
    </row>
    <row r="198" spans="1:4" ht="12.75">
      <c r="A198" s="14"/>
      <c r="B198" s="23"/>
      <c r="C198" s="13"/>
      <c r="D198" s="13"/>
    </row>
    <row r="199" spans="1:4" ht="12.75">
      <c r="A199" s="14"/>
      <c r="B199" s="23"/>
      <c r="C199" s="13"/>
      <c r="D199" s="13"/>
    </row>
    <row r="200" spans="1:4" ht="12.75">
      <c r="A200" s="14"/>
      <c r="B200" s="23"/>
      <c r="C200" s="13"/>
      <c r="D200" s="13"/>
    </row>
    <row r="201" spans="1:4" ht="12.75">
      <c r="A201" s="14"/>
      <c r="B201" s="23"/>
      <c r="C201" s="13"/>
      <c r="D201" s="13"/>
    </row>
    <row r="202" spans="1:4" ht="12.75">
      <c r="A202" s="14"/>
      <c r="B202" s="23"/>
      <c r="C202" s="13"/>
      <c r="D202" s="13"/>
    </row>
    <row r="203" spans="1:4" ht="13.5" thickBot="1">
      <c r="A203" s="12"/>
      <c r="B203" s="24"/>
      <c r="C203" s="15"/>
      <c r="D203" s="15"/>
    </row>
    <row r="204" ht="13.5" thickBot="1"/>
    <row r="205" spans="1:3" ht="19.5" customHeight="1">
      <c r="A205" s="29"/>
      <c r="B205" s="4">
        <f>COUNTIF(B4:B203,"m")</f>
        <v>106</v>
      </c>
      <c r="C205" s="1" t="s">
        <v>5</v>
      </c>
    </row>
    <row r="206" spans="1:3" ht="19.5" customHeight="1" thickBot="1">
      <c r="A206" s="29"/>
      <c r="B206" s="5">
        <f>COUNTIF(B4:B203,"f")</f>
        <v>17</v>
      </c>
      <c r="C206" s="2" t="s">
        <v>3</v>
      </c>
    </row>
    <row r="207" ht="13.5" thickBot="1"/>
    <row r="208" spans="1:3" ht="13.5" thickBot="1">
      <c r="A208" s="3"/>
      <c r="B208" s="7">
        <f>SUM(B205:B206)</f>
        <v>123</v>
      </c>
      <c r="C208" s="6" t="s">
        <v>6</v>
      </c>
    </row>
  </sheetData>
  <mergeCells count="1">
    <mergeCell ref="A1:D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selection activeCell="B4" sqref="B4"/>
    </sheetView>
  </sheetViews>
  <sheetFormatPr defaultColWidth="11.421875" defaultRowHeight="12.75"/>
  <cols>
    <col min="1" max="1" width="7.28125" style="0" customWidth="1"/>
    <col min="2" max="2" width="8.28125" style="0" customWidth="1"/>
    <col min="3" max="3" width="24.57421875" style="0" customWidth="1"/>
    <col min="4" max="4" width="16.00390625" style="0" customWidth="1"/>
    <col min="5" max="5" width="5.140625" style="0" customWidth="1"/>
    <col min="6" max="6" width="0.42578125" style="27" customWidth="1"/>
    <col min="7" max="7" width="8.8515625" style="0" hidden="1" customWidth="1"/>
    <col min="8" max="8" width="13.57421875" style="0" customWidth="1"/>
    <col min="9" max="9" width="7.7109375" style="25" customWidth="1"/>
  </cols>
  <sheetData>
    <row r="1" spans="1:8" ht="18">
      <c r="A1" s="48" t="s">
        <v>15</v>
      </c>
      <c r="B1" s="48"/>
      <c r="C1" s="48"/>
      <c r="D1" s="48"/>
      <c r="E1" s="48"/>
      <c r="F1" s="48"/>
      <c r="G1" s="48"/>
      <c r="H1" s="48"/>
    </row>
    <row r="2" spans="1:8" ht="13.5" thickBot="1">
      <c r="A2" s="16"/>
      <c r="B2" s="17"/>
      <c r="C2" s="17"/>
      <c r="D2" s="17"/>
      <c r="E2" s="17"/>
      <c r="F2" s="26"/>
      <c r="G2" s="17"/>
      <c r="H2" s="17"/>
    </row>
    <row r="3" spans="1:9" ht="18.75" customHeight="1" thickBot="1">
      <c r="A3" s="21" t="s">
        <v>7</v>
      </c>
      <c r="B3" s="18" t="s">
        <v>4</v>
      </c>
      <c r="C3" s="18" t="s">
        <v>0</v>
      </c>
      <c r="D3" s="19" t="s">
        <v>8</v>
      </c>
      <c r="E3" s="19" t="s">
        <v>2</v>
      </c>
      <c r="F3" s="19" t="s">
        <v>11</v>
      </c>
      <c r="G3" s="18" t="s">
        <v>12</v>
      </c>
      <c r="H3" s="18" t="s">
        <v>9</v>
      </c>
      <c r="I3" s="20" t="s">
        <v>10</v>
      </c>
    </row>
    <row r="4" spans="1:9" ht="16.5">
      <c r="A4" s="34">
        <v>1</v>
      </c>
      <c r="B4" s="35">
        <v>1550</v>
      </c>
      <c r="C4" s="36" t="str">
        <f>IF(B4="","",VLOOKUP(B4,Liste!$A$4:$D$203,3))</f>
        <v>LEFEVRE</v>
      </c>
      <c r="D4" s="36" t="str">
        <f>IF(C4="","",VLOOKUP(B4,Liste!$A$4:$D$203,4))</f>
        <v>Marc</v>
      </c>
      <c r="E4" s="37" t="str">
        <f>IF(D4="","",VLOOKUP(B4,Liste!$A$4:$D$203,2))</f>
        <v>M</v>
      </c>
      <c r="F4" s="38">
        <v>0.375</v>
      </c>
      <c r="G4" s="39">
        <v>0.4423842592592593</v>
      </c>
      <c r="H4" s="40">
        <f aca="true" t="shared" si="0" ref="H4:H204">IF(G4="","",G4-F4)</f>
        <v>0.06738425925925928</v>
      </c>
      <c r="I4" s="3">
        <v>1</v>
      </c>
    </row>
    <row r="5" spans="1:9" ht="16.5">
      <c r="A5" s="34">
        <f aca="true" t="shared" si="1" ref="A5:A204">A4+1</f>
        <v>2</v>
      </c>
      <c r="B5" s="35">
        <v>1602</v>
      </c>
      <c r="C5" s="36" t="str">
        <f>IF(B5="","",VLOOKUP(B5,Liste!$A$4:$D$203,3))</f>
        <v>BOURGEOIS</v>
      </c>
      <c r="D5" s="36" t="str">
        <f>IF(C5="","",VLOOKUP(B5,Liste!$A$4:$D$203,4))</f>
        <v>Ivan</v>
      </c>
      <c r="E5" s="37" t="str">
        <f>IF(D5="","",VLOOKUP(B5,Liste!$A$4:$D$203,2))</f>
        <v>M</v>
      </c>
      <c r="F5" s="38">
        <v>0.375</v>
      </c>
      <c r="G5" s="39">
        <v>0.4424074074074074</v>
      </c>
      <c r="H5" s="40">
        <f t="shared" si="0"/>
        <v>0.06740740740740742</v>
      </c>
      <c r="I5" s="3">
        <f>IF(B5="","",COUNTIF($E$4:E5,E5))</f>
        <v>2</v>
      </c>
    </row>
    <row r="6" spans="1:9" ht="16.5">
      <c r="A6" s="34">
        <f t="shared" si="1"/>
        <v>3</v>
      </c>
      <c r="B6" s="35">
        <v>1554</v>
      </c>
      <c r="C6" s="36" t="str">
        <f>IF(B6="","",VLOOKUP(B6,Liste!$A$4:$D$203,3))</f>
        <v>NONY</v>
      </c>
      <c r="D6" s="36" t="str">
        <f>IF(C6="","",VLOOKUP(B6,Liste!$A$4:$D$203,4))</f>
        <v>David</v>
      </c>
      <c r="E6" s="37" t="str">
        <f>IF(D6="","",VLOOKUP(B6,Liste!$A$4:$D$203,2))</f>
        <v>M</v>
      </c>
      <c r="F6" s="38">
        <v>0.375</v>
      </c>
      <c r="G6" s="39">
        <v>0.44388888888888894</v>
      </c>
      <c r="H6" s="40">
        <f>IF(G6="","",G6-F6)</f>
        <v>0.06888888888888894</v>
      </c>
      <c r="I6" s="3">
        <f>IF(B6="","",COUNTIF($E$4:E6,E6))</f>
        <v>3</v>
      </c>
    </row>
    <row r="7" spans="1:9" ht="15">
      <c r="A7" s="41">
        <f t="shared" si="1"/>
        <v>4</v>
      </c>
      <c r="B7" s="35">
        <v>1615</v>
      </c>
      <c r="C7" s="42" t="str">
        <f>IF(B7="","",VLOOKUP(B7,Liste!$A$4:$D$203,3))</f>
        <v>RAY</v>
      </c>
      <c r="D7" s="42" t="str">
        <f>IF(C7="","",VLOOKUP(B7,Liste!$A$4:$D$203,4))</f>
        <v>Jean-Luc</v>
      </c>
      <c r="E7" s="37" t="str">
        <f>IF(D7="","",VLOOKUP(B7,Liste!$A$4:$D$203,2))</f>
        <v>M</v>
      </c>
      <c r="F7" s="38">
        <v>0.375</v>
      </c>
      <c r="G7" s="39">
        <v>0.4441319444444444</v>
      </c>
      <c r="H7" s="40">
        <f t="shared" si="0"/>
        <v>0.06913194444444443</v>
      </c>
      <c r="I7" s="3">
        <f>IF(B7="","",COUNTIF($E$4:E7,E7))</f>
        <v>4</v>
      </c>
    </row>
    <row r="8" spans="1:9" ht="15">
      <c r="A8" s="41">
        <f t="shared" si="1"/>
        <v>5</v>
      </c>
      <c r="B8" s="35">
        <v>1598</v>
      </c>
      <c r="C8" s="42" t="str">
        <f>IF(B8="","",VLOOKUP(B8,Liste!$A$4:$D$203,3))</f>
        <v>BEDEL</v>
      </c>
      <c r="D8" s="42" t="str">
        <f>IF(C8="","",VLOOKUP(B8,Liste!$A$4:$D$203,4))</f>
        <v>Franck</v>
      </c>
      <c r="E8" s="37" t="str">
        <f>IF(D8="","",VLOOKUP(B8,Liste!$A$4:$D$203,2))</f>
        <v>M</v>
      </c>
      <c r="F8" s="38">
        <v>0.375</v>
      </c>
      <c r="G8" s="39">
        <v>0.4449768518518518</v>
      </c>
      <c r="H8" s="40">
        <f t="shared" si="0"/>
        <v>0.06997685185185182</v>
      </c>
      <c r="I8" s="3">
        <f>IF(B8="","",COUNTIF($E$4:E8,E8))</f>
        <v>5</v>
      </c>
    </row>
    <row r="9" spans="1:9" ht="15">
      <c r="A9" s="41">
        <f t="shared" si="1"/>
        <v>6</v>
      </c>
      <c r="B9" s="35">
        <v>1608</v>
      </c>
      <c r="C9" s="42" t="str">
        <f>IF(B9="","",VLOOKUP(B9,Liste!$A$4:$D$203,3))</f>
        <v>SAINTGIRONS</v>
      </c>
      <c r="D9" s="42" t="str">
        <f>IF(C9="","",VLOOKUP(B9,Liste!$A$4:$D$203,4))</f>
        <v>Thomas</v>
      </c>
      <c r="E9" s="37" t="str">
        <f>IF(D9="","",VLOOKUP(B9,Liste!$A$4:$D$203,2))</f>
        <v>M</v>
      </c>
      <c r="F9" s="38">
        <v>0.375</v>
      </c>
      <c r="G9" s="39">
        <v>0.44675925925925924</v>
      </c>
      <c r="H9" s="40">
        <f t="shared" si="0"/>
        <v>0.07175925925925924</v>
      </c>
      <c r="I9" s="3">
        <f>IF(B9="","",COUNTIF($E$4:E9,E9))</f>
        <v>6</v>
      </c>
    </row>
    <row r="10" spans="1:9" ht="15">
      <c r="A10" s="41">
        <f t="shared" si="1"/>
        <v>7</v>
      </c>
      <c r="B10" s="35">
        <v>1560</v>
      </c>
      <c r="C10" s="42" t="str">
        <f>IF(B10="","",VLOOKUP(B10,Liste!$A$4:$D$203,3))</f>
        <v>VIALA</v>
      </c>
      <c r="D10" s="42" t="str">
        <f>IF(C10="","",VLOOKUP(B10,Liste!$A$4:$D$203,4))</f>
        <v>rémi</v>
      </c>
      <c r="E10" s="37" t="str">
        <f>IF(D10="","",VLOOKUP(B10,Liste!$A$4:$D$203,2))</f>
        <v>M</v>
      </c>
      <c r="F10" s="38">
        <v>0.375</v>
      </c>
      <c r="G10" s="39">
        <v>0.4471990740740741</v>
      </c>
      <c r="H10" s="40">
        <f t="shared" si="0"/>
        <v>0.07219907407407411</v>
      </c>
      <c r="I10" s="3">
        <f>IF(B10="","",COUNTIF($E$4:E10,E10))</f>
        <v>7</v>
      </c>
    </row>
    <row r="11" spans="1:9" ht="15">
      <c r="A11" s="41">
        <f t="shared" si="1"/>
        <v>8</v>
      </c>
      <c r="B11" s="35">
        <v>1511</v>
      </c>
      <c r="C11" s="42" t="str">
        <f>IF(B11="","",VLOOKUP(B11,Liste!$A$4:$D$203,3))</f>
        <v>JOUD</v>
      </c>
      <c r="D11" s="42" t="str">
        <f>IF(C11="","",VLOOKUP(B11,Liste!$A$4:$D$203,4))</f>
        <v>Frédéric</v>
      </c>
      <c r="E11" s="37" t="str">
        <f>IF(D11="","",VLOOKUP(B11,Liste!$A$4:$D$203,2))</f>
        <v>M</v>
      </c>
      <c r="F11" s="38">
        <v>0.375</v>
      </c>
      <c r="G11" s="39">
        <v>0.4476967592592593</v>
      </c>
      <c r="H11" s="40">
        <f t="shared" si="0"/>
        <v>0.07269675925925928</v>
      </c>
      <c r="I11" s="3">
        <f>IF(B11="","",COUNTIF($E$4:E11,E11))</f>
        <v>8</v>
      </c>
    </row>
    <row r="12" spans="1:9" ht="15">
      <c r="A12" s="41">
        <f t="shared" si="1"/>
        <v>9</v>
      </c>
      <c r="B12" s="35">
        <v>1587</v>
      </c>
      <c r="C12" s="42" t="str">
        <f>IF(B12="","",VLOOKUP(B12,Liste!$A$4:$D$203,3))</f>
        <v>VANLATON</v>
      </c>
      <c r="D12" s="42" t="str">
        <f>IF(C12="","",VLOOKUP(B12,Liste!$A$4:$D$203,4))</f>
        <v>François</v>
      </c>
      <c r="E12" s="37" t="str">
        <f>IF(D12="","",VLOOKUP(B12,Liste!$A$4:$D$203,2))</f>
        <v>M</v>
      </c>
      <c r="F12" s="38">
        <v>0.375</v>
      </c>
      <c r="G12" s="39">
        <v>0.44778935185185187</v>
      </c>
      <c r="H12" s="40">
        <f t="shared" si="0"/>
        <v>0.07278935185185187</v>
      </c>
      <c r="I12" s="3">
        <f>IF(B12="","",COUNTIF($E$4:E12,E12))</f>
        <v>9</v>
      </c>
    </row>
    <row r="13" spans="1:9" ht="15">
      <c r="A13" s="41">
        <f t="shared" si="1"/>
        <v>10</v>
      </c>
      <c r="B13" s="35">
        <v>1609</v>
      </c>
      <c r="C13" s="42" t="str">
        <f>IF(B13="","",VLOOKUP(B13,Liste!$A$4:$D$203,3))</f>
        <v>GIROD</v>
      </c>
      <c r="D13" s="42" t="str">
        <f>IF(C13="","",VLOOKUP(B13,Liste!$A$4:$D$203,4))</f>
        <v>Jean-Claude</v>
      </c>
      <c r="E13" s="37" t="str">
        <f>IF(D13="","",VLOOKUP(B13,Liste!$A$4:$D$203,2))</f>
        <v>M</v>
      </c>
      <c r="F13" s="38">
        <v>0.375</v>
      </c>
      <c r="G13" s="39">
        <v>0.4484375</v>
      </c>
      <c r="H13" s="40">
        <f t="shared" si="0"/>
        <v>0.07343749999999999</v>
      </c>
      <c r="I13" s="3">
        <f>IF(B13="","",COUNTIF($E$4:E13,E13))</f>
        <v>10</v>
      </c>
    </row>
    <row r="14" spans="1:9" ht="15">
      <c r="A14" s="41">
        <f t="shared" si="1"/>
        <v>11</v>
      </c>
      <c r="B14" s="35">
        <v>1501</v>
      </c>
      <c r="C14" s="42" t="str">
        <f>IF(B14="","",VLOOKUP(B14,Liste!$A$4:$D$203,3))</f>
        <v>MATHOT</v>
      </c>
      <c r="D14" s="42" t="str">
        <f>IF(C14="","",VLOOKUP(B14,Liste!$A$4:$D$203,4))</f>
        <v>Jean-François</v>
      </c>
      <c r="E14" s="42" t="str">
        <f>IF(D14="","",VLOOKUP(B14,Liste!$A$4:$D$203,2))</f>
        <v>M</v>
      </c>
      <c r="F14" s="38">
        <v>0.375</v>
      </c>
      <c r="G14" s="39">
        <v>0.44913194444444443</v>
      </c>
      <c r="H14" s="40">
        <f t="shared" si="0"/>
        <v>0.07413194444444443</v>
      </c>
      <c r="I14" s="3">
        <f>IF(B14="","",COUNTIF($E$4:E14,E14))</f>
        <v>11</v>
      </c>
    </row>
    <row r="15" spans="1:9" ht="15">
      <c r="A15" s="41">
        <f t="shared" si="1"/>
        <v>12</v>
      </c>
      <c r="B15" s="35">
        <v>1589</v>
      </c>
      <c r="C15" s="42" t="str">
        <f>IF(B15="","",VLOOKUP(B15,Liste!$A$4:$D$203,3))</f>
        <v>FILLOD</v>
      </c>
      <c r="D15" s="42" t="str">
        <f>IF(C15="","",VLOOKUP(B15,Liste!$A$4:$D$203,4))</f>
        <v>Hervé</v>
      </c>
      <c r="E15" s="42" t="str">
        <f>IF(D15="","",VLOOKUP(B15,Liste!$A$4:$D$203,2))</f>
        <v>M</v>
      </c>
      <c r="F15" s="38">
        <v>0.375</v>
      </c>
      <c r="G15" s="39">
        <v>0.4485763888888889</v>
      </c>
      <c r="H15" s="40">
        <f t="shared" si="0"/>
        <v>0.0735763888888889</v>
      </c>
      <c r="I15" s="3">
        <f>IF(B15="","",COUNTIF($E$4:E15,E15))</f>
        <v>12</v>
      </c>
    </row>
    <row r="16" spans="1:9" ht="15">
      <c r="A16" s="41">
        <f t="shared" si="1"/>
        <v>13</v>
      </c>
      <c r="B16" s="35">
        <v>1580</v>
      </c>
      <c r="C16" s="42" t="str">
        <f>IF(B16="","",VLOOKUP(B16,Liste!$A$4:$D$203,3))</f>
        <v>JANIN</v>
      </c>
      <c r="D16" s="42" t="str">
        <f>IF(C16="","",VLOOKUP(B16,Liste!$A$4:$D$203,4))</f>
        <v>Daniel</v>
      </c>
      <c r="E16" s="42" t="str">
        <f>IF(D16="","",VLOOKUP(B16,Liste!$A$4:$D$203,2))</f>
        <v>M</v>
      </c>
      <c r="F16" s="38">
        <v>0.375</v>
      </c>
      <c r="G16" s="39">
        <v>0.44991898148148146</v>
      </c>
      <c r="H16" s="40">
        <f t="shared" si="0"/>
        <v>0.07491898148148146</v>
      </c>
      <c r="I16" s="3">
        <f>IF(B16="","",COUNTIF($E$4:E16,E16))</f>
        <v>13</v>
      </c>
    </row>
    <row r="17" spans="1:9" ht="15">
      <c r="A17" s="41">
        <f t="shared" si="1"/>
        <v>14</v>
      </c>
      <c r="B17" s="35">
        <v>1576</v>
      </c>
      <c r="C17" s="42" t="str">
        <f>IF(B17="","",VLOOKUP(B17,Liste!$A$4:$D$203,3))</f>
        <v>BARBET</v>
      </c>
      <c r="D17" s="42" t="str">
        <f>IF(C17="","",VLOOKUP(B17,Liste!$A$4:$D$203,4))</f>
        <v>Olivier</v>
      </c>
      <c r="E17" s="42" t="str">
        <f>IF(D17="","",VLOOKUP(B17,Liste!$A$4:$D$203,2))</f>
        <v>M</v>
      </c>
      <c r="F17" s="38">
        <v>0.375</v>
      </c>
      <c r="G17" s="39">
        <v>0.45004629629629633</v>
      </c>
      <c r="H17" s="40">
        <f t="shared" si="0"/>
        <v>0.07504629629629633</v>
      </c>
      <c r="I17" s="3">
        <f>IF(B17="","",COUNTIF($E$4:E17,E17))</f>
        <v>14</v>
      </c>
    </row>
    <row r="18" spans="1:9" ht="15">
      <c r="A18" s="41">
        <f t="shared" si="1"/>
        <v>15</v>
      </c>
      <c r="B18" s="35">
        <v>1519</v>
      </c>
      <c r="C18" s="42" t="str">
        <f>IF(B18="","",VLOOKUP(B18,Liste!$A$4:$D$203,3))</f>
        <v>TISSOT</v>
      </c>
      <c r="D18" s="42" t="str">
        <f>IF(C18="","",VLOOKUP(B18,Liste!$A$4:$D$203,4))</f>
        <v>Laurent</v>
      </c>
      <c r="E18" s="42" t="str">
        <f>IF(D18="","",VLOOKUP(B18,Liste!$A$4:$D$203,2))</f>
        <v>M</v>
      </c>
      <c r="F18" s="38">
        <v>0.375</v>
      </c>
      <c r="G18" s="39">
        <v>0.45114583333333336</v>
      </c>
      <c r="H18" s="40">
        <f t="shared" si="0"/>
        <v>0.07614583333333336</v>
      </c>
      <c r="I18" s="3">
        <f>IF(B18="","",COUNTIF($E$4:E18,E18))</f>
        <v>15</v>
      </c>
    </row>
    <row r="19" spans="1:9" ht="15">
      <c r="A19" s="41">
        <f t="shared" si="1"/>
        <v>16</v>
      </c>
      <c r="B19" s="35">
        <v>1540</v>
      </c>
      <c r="C19" s="42" t="str">
        <f>IF(B19="","",VLOOKUP(B19,Liste!$A$4:$D$203,3))</f>
        <v>BERRARD</v>
      </c>
      <c r="D19" s="42" t="str">
        <f>IF(C19="","",VLOOKUP(B19,Liste!$A$4:$D$203,4))</f>
        <v>Jean-Jacques</v>
      </c>
      <c r="E19" s="42" t="str">
        <f>IF(D19="","",VLOOKUP(B19,Liste!$A$4:$D$203,2))</f>
        <v>M</v>
      </c>
      <c r="F19" s="38">
        <v>0.375</v>
      </c>
      <c r="G19" s="39">
        <v>0.45125</v>
      </c>
      <c r="H19" s="40">
        <f t="shared" si="0"/>
        <v>0.07624999999999998</v>
      </c>
      <c r="I19" s="3">
        <f>IF(B19="","",COUNTIF($E$4:E19,E19))</f>
        <v>16</v>
      </c>
    </row>
    <row r="20" spans="1:9" ht="15">
      <c r="A20" s="41">
        <f t="shared" si="1"/>
        <v>17</v>
      </c>
      <c r="B20" s="35">
        <v>1612</v>
      </c>
      <c r="C20" s="42" t="str">
        <f>IF(B20="","",VLOOKUP(B20,Liste!$A$4:$D$203,3))</f>
        <v>ARCHAMBAULT</v>
      </c>
      <c r="D20" s="42" t="str">
        <f>IF(C20="","",VLOOKUP(B20,Liste!$A$4:$D$203,4))</f>
        <v>Eric</v>
      </c>
      <c r="E20" s="42" t="str">
        <f>IF(D20="","",VLOOKUP(B20,Liste!$A$4:$D$203,2))</f>
        <v>M</v>
      </c>
      <c r="F20" s="38">
        <v>0.375</v>
      </c>
      <c r="G20" s="39">
        <v>0.4514351851851852</v>
      </c>
      <c r="H20" s="40">
        <f t="shared" si="0"/>
        <v>0.07643518518518522</v>
      </c>
      <c r="I20" s="3">
        <f>IF(B20="","",COUNTIF($E$4:E20,E20))</f>
        <v>17</v>
      </c>
    </row>
    <row r="21" spans="1:9" ht="15">
      <c r="A21" s="41">
        <f t="shared" si="1"/>
        <v>18</v>
      </c>
      <c r="B21" s="35">
        <v>1585</v>
      </c>
      <c r="C21" s="42" t="str">
        <f>IF(B21="","",VLOOKUP(B21,Liste!$A$4:$D$203,3))</f>
        <v>CHAMPONET</v>
      </c>
      <c r="D21" s="42" t="str">
        <f>IF(C21="","",VLOOKUP(B21,Liste!$A$4:$D$203,4))</f>
        <v>Michel</v>
      </c>
      <c r="E21" s="42" t="str">
        <f>IF(D21="","",VLOOKUP(B21,Liste!$A$4:$D$203,2))</f>
        <v>M</v>
      </c>
      <c r="F21" s="38">
        <v>0.375</v>
      </c>
      <c r="G21" s="39">
        <v>0.4523263888888889</v>
      </c>
      <c r="H21" s="40">
        <f t="shared" si="0"/>
        <v>0.07732638888888888</v>
      </c>
      <c r="I21" s="3">
        <f>IF(B21="","",COUNTIF($E$4:E21,E21))</f>
        <v>18</v>
      </c>
    </row>
    <row r="22" spans="1:9" ht="15">
      <c r="A22" s="41">
        <f t="shared" si="1"/>
        <v>19</v>
      </c>
      <c r="B22" s="35">
        <v>1546</v>
      </c>
      <c r="C22" s="42" t="str">
        <f>IF(B22="","",VLOOKUP(B22,Liste!$A$4:$D$203,3))</f>
        <v>PERRIN</v>
      </c>
      <c r="D22" s="42" t="str">
        <f>IF(C22="","",VLOOKUP(B22,Liste!$A$4:$D$203,4))</f>
        <v>René</v>
      </c>
      <c r="E22" s="42" t="str">
        <f>IF(D22="","",VLOOKUP(B22,Liste!$A$4:$D$203,2))</f>
        <v>M</v>
      </c>
      <c r="F22" s="38">
        <v>0.375</v>
      </c>
      <c r="G22" s="39">
        <v>0.45252314814814815</v>
      </c>
      <c r="H22" s="40">
        <f t="shared" si="0"/>
        <v>0.07752314814814815</v>
      </c>
      <c r="I22" s="3">
        <f>IF(B22="","",COUNTIF($E$4:E22,E22))</f>
        <v>19</v>
      </c>
    </row>
    <row r="23" spans="1:9" ht="15">
      <c r="A23" s="41">
        <f t="shared" si="1"/>
        <v>20</v>
      </c>
      <c r="B23" s="35">
        <v>1561</v>
      </c>
      <c r="C23" s="42" t="str">
        <f>IF(B23="","",VLOOKUP(B23,Liste!$A$4:$D$203,3))</f>
        <v>LENOURRY</v>
      </c>
      <c r="D23" s="42" t="str">
        <f>IF(C23="","",VLOOKUP(B23,Liste!$A$4:$D$203,4))</f>
        <v>Roger</v>
      </c>
      <c r="E23" s="42" t="str">
        <f>IF(D23="","",VLOOKUP(B23,Liste!$A$4:$D$203,2))</f>
        <v>M</v>
      </c>
      <c r="F23" s="38">
        <v>0.375</v>
      </c>
      <c r="G23" s="39">
        <v>0.45266203703703706</v>
      </c>
      <c r="H23" s="40">
        <f t="shared" si="0"/>
        <v>0.07766203703703706</v>
      </c>
      <c r="I23" s="3">
        <f>IF(B23="","",COUNTIF($E$4:E23,E23))</f>
        <v>20</v>
      </c>
    </row>
    <row r="24" spans="1:9" ht="15">
      <c r="A24" s="41">
        <f t="shared" si="1"/>
        <v>21</v>
      </c>
      <c r="B24" s="35">
        <v>1592</v>
      </c>
      <c r="C24" s="42" t="str">
        <f>IF(B24="","",VLOOKUP(B24,Liste!$A$4:$D$203,3))</f>
        <v>FRNO</v>
      </c>
      <c r="D24" s="42" t="str">
        <f>IF(C24="","",VLOOKUP(B24,Liste!$A$4:$D$203,4))</f>
        <v>Cédric</v>
      </c>
      <c r="E24" s="42" t="str">
        <f>IF(D24="","",VLOOKUP(B24,Liste!$A$4:$D$203,2))</f>
        <v>M</v>
      </c>
      <c r="F24" s="38">
        <v>0.375</v>
      </c>
      <c r="G24" s="39">
        <v>0.45353009259259264</v>
      </c>
      <c r="H24" s="40">
        <f t="shared" si="0"/>
        <v>0.07853009259259264</v>
      </c>
      <c r="I24" s="3">
        <f>IF(B24="","",COUNTIF($E$4:E24,E24))</f>
        <v>21</v>
      </c>
    </row>
    <row r="25" spans="1:9" ht="15">
      <c r="A25" s="41">
        <f t="shared" si="1"/>
        <v>22</v>
      </c>
      <c r="B25" s="35">
        <v>1508</v>
      </c>
      <c r="C25" s="42" t="str">
        <f>IF(B25="","",VLOOKUP(B25,Liste!$A$4:$D$203,3))</f>
        <v>BOYER</v>
      </c>
      <c r="D25" s="42" t="str">
        <f>IF(C25="","",VLOOKUP(B25,Liste!$A$4:$D$203,4))</f>
        <v>Jean-Michel</v>
      </c>
      <c r="E25" s="42" t="str">
        <f>IF(D25="","",VLOOKUP(B25,Liste!$A$4:$D$203,2))</f>
        <v>M</v>
      </c>
      <c r="F25" s="38">
        <v>0.375</v>
      </c>
      <c r="G25" s="39">
        <v>0.453599537037037</v>
      </c>
      <c r="H25" s="40">
        <f t="shared" si="0"/>
        <v>0.07859953703703698</v>
      </c>
      <c r="I25" s="3">
        <f>IF(B25="","",COUNTIF($E$4:E25,E25))</f>
        <v>22</v>
      </c>
    </row>
    <row r="26" spans="1:9" ht="15">
      <c r="A26" s="41">
        <f t="shared" si="1"/>
        <v>23</v>
      </c>
      <c r="B26" s="35">
        <v>1542</v>
      </c>
      <c r="C26" s="42" t="str">
        <f>IF(B26="","",VLOOKUP(B26,Liste!$A$4:$D$203,3))</f>
        <v>FILIOL</v>
      </c>
      <c r="D26" s="42" t="str">
        <f>IF(C26="","",VLOOKUP(B26,Liste!$A$4:$D$203,4))</f>
        <v>Luc</v>
      </c>
      <c r="E26" s="42" t="str">
        <f>IF(D26="","",VLOOKUP(B26,Liste!$A$4:$D$203,2))</f>
        <v>M</v>
      </c>
      <c r="F26" s="38">
        <v>0.375</v>
      </c>
      <c r="G26" s="39">
        <v>0.45366898148148144</v>
      </c>
      <c r="H26" s="40">
        <f t="shared" si="0"/>
        <v>0.07866898148148144</v>
      </c>
      <c r="I26" s="3">
        <f>IF(B26="","",COUNTIF($E$4:E26,E26))</f>
        <v>23</v>
      </c>
    </row>
    <row r="27" spans="1:9" ht="15">
      <c r="A27" s="41">
        <f t="shared" si="1"/>
        <v>24</v>
      </c>
      <c r="B27" s="35">
        <v>1623</v>
      </c>
      <c r="C27" s="42" t="str">
        <f>IF(B27="","",VLOOKUP(B27,Liste!$A$4:$D$203,3))</f>
        <v>GRIMM</v>
      </c>
      <c r="D27" s="42" t="str">
        <f>IF(C27="","",VLOOKUP(B27,Liste!$A$4:$D$203,4))</f>
        <v>Olivier</v>
      </c>
      <c r="E27" s="42" t="str">
        <f>IF(D27="","",VLOOKUP(B27,Liste!$A$4:$D$203,2))</f>
        <v>M</v>
      </c>
      <c r="F27" s="38">
        <v>0.375</v>
      </c>
      <c r="G27" s="39">
        <v>0.4540046296296296</v>
      </c>
      <c r="H27" s="40">
        <f t="shared" si="0"/>
        <v>0.07900462962962962</v>
      </c>
      <c r="I27" s="3">
        <f>IF(B27="","",COUNTIF($E$4:E27,E27))</f>
        <v>24</v>
      </c>
    </row>
    <row r="28" spans="1:9" ht="15">
      <c r="A28" s="41">
        <f t="shared" si="1"/>
        <v>25</v>
      </c>
      <c r="B28" s="35">
        <v>1549</v>
      </c>
      <c r="C28" s="42" t="str">
        <f>IF(B28="","",VLOOKUP(B28,Liste!$A$4:$D$203,3))</f>
        <v>BARBET</v>
      </c>
      <c r="D28" s="42" t="str">
        <f>IF(C28="","",VLOOKUP(B28,Liste!$A$4:$D$203,4))</f>
        <v>Gilles</v>
      </c>
      <c r="E28" s="42" t="str">
        <f>IF(D28="","",VLOOKUP(B28,Liste!$A$4:$D$203,2))</f>
        <v>M</v>
      </c>
      <c r="F28" s="38">
        <v>0.375</v>
      </c>
      <c r="G28" s="39">
        <v>0.45428240740740744</v>
      </c>
      <c r="H28" s="40">
        <f t="shared" si="0"/>
        <v>0.07928240740740744</v>
      </c>
      <c r="I28" s="3">
        <f>IF(B28="","",COUNTIF($E$4:E28,E28))</f>
        <v>25</v>
      </c>
    </row>
    <row r="29" spans="1:9" ht="15">
      <c r="A29" s="41">
        <f t="shared" si="1"/>
        <v>26</v>
      </c>
      <c r="B29" s="35">
        <v>1596</v>
      </c>
      <c r="C29" s="42" t="str">
        <f>IF(B29="","",VLOOKUP(B29,Liste!$A$4:$D$203,3))</f>
        <v>FRESLON-BETTE</v>
      </c>
      <c r="D29" s="42" t="str">
        <f>IF(C29="","",VLOOKUP(B29,Liste!$A$4:$D$203,4))</f>
        <v>Caroline</v>
      </c>
      <c r="E29" s="42" t="str">
        <f>IF(D29="","",VLOOKUP(B29,Liste!$A$4:$D$203,2))</f>
        <v>F</v>
      </c>
      <c r="F29" s="38">
        <v>0.375</v>
      </c>
      <c r="G29" s="39">
        <v>0.45494212962962965</v>
      </c>
      <c r="H29" s="40">
        <f t="shared" si="0"/>
        <v>0.07994212962962965</v>
      </c>
      <c r="I29" s="3">
        <f>IF(B29="","",COUNTIF($E$4:E29,E29))</f>
        <v>1</v>
      </c>
    </row>
    <row r="30" spans="1:9" ht="15">
      <c r="A30" s="41">
        <f t="shared" si="1"/>
        <v>27</v>
      </c>
      <c r="B30" s="35">
        <v>1559</v>
      </c>
      <c r="C30" s="42" t="str">
        <f>IF(B30="","",VLOOKUP(B30,Liste!$A$4:$D$203,3))</f>
        <v>PRAMAYON</v>
      </c>
      <c r="D30" s="42" t="str">
        <f>IF(C30="","",VLOOKUP(B30,Liste!$A$4:$D$203,4))</f>
        <v>Renaud</v>
      </c>
      <c r="E30" s="42" t="str">
        <f>IF(D30="","",VLOOKUP(B30,Liste!$A$4:$D$203,2))</f>
        <v>M</v>
      </c>
      <c r="F30" s="38">
        <v>0.375</v>
      </c>
      <c r="G30" s="39">
        <v>0.4549768518518518</v>
      </c>
      <c r="H30" s="40">
        <f t="shared" si="0"/>
        <v>0.07997685185185183</v>
      </c>
      <c r="I30" s="3">
        <f>IF(B30="","",COUNTIF($E$4:E30,E30))</f>
        <v>26</v>
      </c>
    </row>
    <row r="31" spans="1:9" ht="15">
      <c r="A31" s="41">
        <f t="shared" si="1"/>
        <v>28</v>
      </c>
      <c r="B31" s="35">
        <v>1579</v>
      </c>
      <c r="C31" s="42" t="str">
        <f>IF(B31="","",VLOOKUP(B31,Liste!$A$4:$D$203,3))</f>
        <v>GROUSSIN</v>
      </c>
      <c r="D31" s="42" t="str">
        <f>IF(C31="","",VLOOKUP(B31,Liste!$A$4:$D$203,4))</f>
        <v>Hubert</v>
      </c>
      <c r="E31" s="42" t="str">
        <f>IF(D31="","",VLOOKUP(B31,Liste!$A$4:$D$203,2))</f>
        <v>M</v>
      </c>
      <c r="F31" s="38">
        <v>0.375</v>
      </c>
      <c r="G31" s="39">
        <v>0.4551736111111111</v>
      </c>
      <c r="H31" s="40">
        <f>IF(G31="","",G31-F31)</f>
        <v>0.0801736111111111</v>
      </c>
      <c r="I31" s="3">
        <f>IF(B31="","",COUNTIF($E$4:E31,E31))</f>
        <v>27</v>
      </c>
    </row>
    <row r="32" spans="1:9" ht="15">
      <c r="A32" s="41">
        <f>A31+1</f>
        <v>29</v>
      </c>
      <c r="B32" s="35">
        <v>1532</v>
      </c>
      <c r="C32" s="42" t="str">
        <f>IF(B32="","",VLOOKUP(B32,Liste!$A$4:$D$203,3))</f>
        <v>CROSET</v>
      </c>
      <c r="D32" s="42" t="str">
        <f>IF(C32="","",VLOOKUP(B32,Liste!$A$4:$D$203,4))</f>
        <v>Bruno</v>
      </c>
      <c r="E32" s="42" t="str">
        <f>IF(D32="","",VLOOKUP(B32,Liste!$A$4:$D$203,2))</f>
        <v>M</v>
      </c>
      <c r="F32" s="38">
        <v>0.375</v>
      </c>
      <c r="G32" s="39">
        <v>0.4557523148148148</v>
      </c>
      <c r="H32" s="40">
        <f t="shared" si="0"/>
        <v>0.08075231481481482</v>
      </c>
      <c r="I32" s="3">
        <f>IF(B32="","",COUNTIF($E$4:E32,E32))</f>
        <v>28</v>
      </c>
    </row>
    <row r="33" spans="1:9" ht="15">
      <c r="A33" s="41">
        <f t="shared" si="1"/>
        <v>30</v>
      </c>
      <c r="B33" s="35">
        <v>1534</v>
      </c>
      <c r="C33" s="42" t="str">
        <f>IF(B33="","",VLOOKUP(B33,Liste!$A$4:$D$203,3))</f>
        <v>SALAMAND</v>
      </c>
      <c r="D33" s="42" t="str">
        <f>IF(C33="","",VLOOKUP(B33,Liste!$A$4:$D$203,4))</f>
        <v>Franck</v>
      </c>
      <c r="E33" s="42" t="str">
        <f>IF(D33="","",VLOOKUP(B33,Liste!$A$4:$D$203,2))</f>
        <v>M</v>
      </c>
      <c r="F33" s="38">
        <v>0.375</v>
      </c>
      <c r="G33" s="39">
        <v>0.4564814814814815</v>
      </c>
      <c r="H33" s="40">
        <f t="shared" si="0"/>
        <v>0.08148148148148149</v>
      </c>
      <c r="I33" s="3">
        <f>IF(B33="","",COUNTIF($E$4:E33,E33))</f>
        <v>29</v>
      </c>
    </row>
    <row r="34" spans="1:9" ht="15">
      <c r="A34" s="41">
        <f t="shared" si="1"/>
        <v>31</v>
      </c>
      <c r="B34" s="35">
        <v>1583</v>
      </c>
      <c r="C34" s="42" t="str">
        <f>IF(B34="","",VLOOKUP(B34,Liste!$A$4:$D$203,3))</f>
        <v>JACQUET</v>
      </c>
      <c r="D34" s="42" t="str">
        <f>IF(C34="","",VLOOKUP(B34,Liste!$A$4:$D$203,4))</f>
        <v>Bruno</v>
      </c>
      <c r="E34" s="42" t="str">
        <f>IF(D34="","",VLOOKUP(B34,Liste!$A$4:$D$203,2))</f>
        <v>M</v>
      </c>
      <c r="F34" s="38">
        <v>0.375</v>
      </c>
      <c r="G34" s="39">
        <v>0.4575694444444445</v>
      </c>
      <c r="H34" s="40">
        <f t="shared" si="0"/>
        <v>0.08256944444444447</v>
      </c>
      <c r="I34" s="3">
        <f>IF(B34="","",COUNTIF($E$4:E34,E34))</f>
        <v>30</v>
      </c>
    </row>
    <row r="35" spans="1:9" ht="15">
      <c r="A35" s="41">
        <f t="shared" si="1"/>
        <v>32</v>
      </c>
      <c r="B35" s="35">
        <v>1535</v>
      </c>
      <c r="C35" s="42" t="str">
        <f>IF(B35="","",VLOOKUP(B35,Liste!$A$4:$D$203,3))</f>
        <v>HATTE</v>
      </c>
      <c r="D35" s="42" t="str">
        <f>IF(C35="","",VLOOKUP(B35,Liste!$A$4:$D$203,4))</f>
        <v>Sébastien</v>
      </c>
      <c r="E35" s="42" t="str">
        <f>IF(D35="","",VLOOKUP(B35,Liste!$A$4:$D$203,2))</f>
        <v>M</v>
      </c>
      <c r="F35" s="38">
        <v>0.375</v>
      </c>
      <c r="G35" s="39">
        <v>0.457974537037037</v>
      </c>
      <c r="H35" s="40">
        <f t="shared" si="0"/>
        <v>0.082974537037037</v>
      </c>
      <c r="I35" s="3">
        <f>IF(B35="","",COUNTIF($E$4:E35,E35))</f>
        <v>31</v>
      </c>
    </row>
    <row r="36" spans="1:9" ht="15">
      <c r="A36" s="41">
        <f t="shared" si="1"/>
        <v>33</v>
      </c>
      <c r="B36" s="35">
        <v>1557</v>
      </c>
      <c r="C36" s="42" t="str">
        <f>IF(B36="","",VLOOKUP(B36,Liste!$A$4:$D$203,3))</f>
        <v>GOUSSE</v>
      </c>
      <c r="D36" s="42" t="str">
        <f>IF(C36="","",VLOOKUP(B36,Liste!$A$4:$D$203,4))</f>
        <v>Christian</v>
      </c>
      <c r="E36" s="42" t="str">
        <f>IF(D36="","",VLOOKUP(B36,Liste!$A$4:$D$203,2))</f>
        <v>M</v>
      </c>
      <c r="F36" s="38">
        <v>0.375</v>
      </c>
      <c r="G36" s="39">
        <v>0.458125</v>
      </c>
      <c r="H36" s="40">
        <f t="shared" si="0"/>
        <v>0.083125</v>
      </c>
      <c r="I36" s="3">
        <f>IF(B36="","",COUNTIF($E$4:E36,E36))</f>
        <v>32</v>
      </c>
    </row>
    <row r="37" spans="1:9" ht="15">
      <c r="A37" s="41">
        <f t="shared" si="1"/>
        <v>34</v>
      </c>
      <c r="B37" s="35">
        <v>1545</v>
      </c>
      <c r="C37" s="42" t="str">
        <f>IF(B37="","",VLOOKUP(B37,Liste!$A$4:$D$203,3))</f>
        <v>MONTAY</v>
      </c>
      <c r="D37" s="42" t="str">
        <f>IF(C37="","",VLOOKUP(B37,Liste!$A$4:$D$203,4))</f>
        <v>David</v>
      </c>
      <c r="E37" s="42" t="str">
        <f>IF(D37="","",VLOOKUP(B37,Liste!$A$4:$D$203,2))</f>
        <v>M</v>
      </c>
      <c r="F37" s="38">
        <v>0.375</v>
      </c>
      <c r="G37" s="39">
        <v>0.458275462962963</v>
      </c>
      <c r="H37" s="40">
        <f t="shared" si="0"/>
        <v>0.08327546296296301</v>
      </c>
      <c r="I37" s="3">
        <f>IF(B37="","",COUNTIF($E$4:E37,E37))</f>
        <v>33</v>
      </c>
    </row>
    <row r="38" spans="1:9" ht="15">
      <c r="A38" s="41">
        <f t="shared" si="1"/>
        <v>35</v>
      </c>
      <c r="B38" s="35">
        <v>1548</v>
      </c>
      <c r="C38" s="42" t="str">
        <f>IF(B38="","",VLOOKUP(B38,Liste!$A$4:$D$203,3))</f>
        <v>VACHOT</v>
      </c>
      <c r="D38" s="42" t="str">
        <f>IF(C38="","",VLOOKUP(B38,Liste!$A$4:$D$203,4))</f>
        <v>Laurent</v>
      </c>
      <c r="E38" s="42" t="str">
        <f>IF(D38="","",VLOOKUP(B38,Liste!$A$4:$D$203,2))</f>
        <v>M</v>
      </c>
      <c r="F38" s="38">
        <v>0.375</v>
      </c>
      <c r="G38" s="39">
        <v>0.458275462962963</v>
      </c>
      <c r="H38" s="40">
        <f t="shared" si="0"/>
        <v>0.08327546296296301</v>
      </c>
      <c r="I38" s="3">
        <f>IF(B38="","",COUNTIF($E$4:E38,E38))</f>
        <v>34</v>
      </c>
    </row>
    <row r="39" spans="1:9" ht="15">
      <c r="A39" s="41">
        <f t="shared" si="1"/>
        <v>36</v>
      </c>
      <c r="B39" s="35">
        <v>1613</v>
      </c>
      <c r="C39" s="42" t="str">
        <f>IF(B39="","",VLOOKUP(B39,Liste!$A$4:$D$203,3))</f>
        <v>RATIGNIER</v>
      </c>
      <c r="D39" s="42" t="str">
        <f>IF(C39="","",VLOOKUP(B39,Liste!$A$4:$D$203,4))</f>
        <v>Michel</v>
      </c>
      <c r="E39" s="42" t="str">
        <f>IF(D39="","",VLOOKUP(B39,Liste!$A$4:$D$203,2))</f>
        <v>M</v>
      </c>
      <c r="F39" s="38">
        <v>0.375</v>
      </c>
      <c r="G39" s="39">
        <v>0.45842592592592596</v>
      </c>
      <c r="H39" s="40">
        <f t="shared" si="0"/>
        <v>0.08342592592592596</v>
      </c>
      <c r="I39" s="3">
        <f>IF(B39="","",COUNTIF($E$4:E39,E39))</f>
        <v>35</v>
      </c>
    </row>
    <row r="40" spans="1:9" ht="15">
      <c r="A40" s="41">
        <f t="shared" si="1"/>
        <v>37</v>
      </c>
      <c r="B40" s="35">
        <v>1590</v>
      </c>
      <c r="C40" s="42" t="str">
        <f>IF(B40="","",VLOOKUP(B40,Liste!$A$4:$D$203,3))</f>
        <v>MARTINHO</v>
      </c>
      <c r="D40" s="42" t="str">
        <f>IF(C40="","",VLOOKUP(B40,Liste!$A$4:$D$203,4))</f>
        <v>Ayadéo</v>
      </c>
      <c r="E40" s="42" t="str">
        <f>IF(D40="","",VLOOKUP(B40,Liste!$A$4:$D$203,2))</f>
        <v>M</v>
      </c>
      <c r="F40" s="38">
        <v>0.375</v>
      </c>
      <c r="G40" s="39">
        <v>0.4584490740740741</v>
      </c>
      <c r="H40" s="40">
        <f t="shared" si="0"/>
        <v>0.08344907407407409</v>
      </c>
      <c r="I40" s="3">
        <f>IF(B40="","",COUNTIF($E$4:E40,E40))</f>
        <v>36</v>
      </c>
    </row>
    <row r="41" spans="1:9" ht="15">
      <c r="A41" s="41">
        <f t="shared" si="1"/>
        <v>38</v>
      </c>
      <c r="B41" s="35">
        <v>1506</v>
      </c>
      <c r="C41" s="42" t="str">
        <f>IF(B41="","",VLOOKUP(B41,Liste!$A$4:$D$203,3))</f>
        <v>VIALLET</v>
      </c>
      <c r="D41" s="42" t="str">
        <f>IF(C41="","",VLOOKUP(B41,Liste!$A$4:$D$203,4))</f>
        <v>Patrick</v>
      </c>
      <c r="E41" s="42" t="str">
        <f>IF(D41="","",VLOOKUP(B41,Liste!$A$4:$D$203,2))</f>
        <v>M</v>
      </c>
      <c r="F41" s="38">
        <v>0.375</v>
      </c>
      <c r="G41" s="39">
        <v>0.4587615740740741</v>
      </c>
      <c r="H41" s="40">
        <f t="shared" si="0"/>
        <v>0.08376157407407409</v>
      </c>
      <c r="I41" s="3">
        <f>IF(B41="","",COUNTIF($E$4:E41,E41))</f>
        <v>37</v>
      </c>
    </row>
    <row r="42" spans="1:9" ht="15">
      <c r="A42" s="41">
        <f t="shared" si="1"/>
        <v>39</v>
      </c>
      <c r="B42" s="35">
        <v>1578</v>
      </c>
      <c r="C42" s="42" t="str">
        <f>IF(B42="","",VLOOKUP(B42,Liste!$A$4:$D$203,3))</f>
        <v>RISBEC</v>
      </c>
      <c r="D42" s="42" t="str">
        <f>IF(C42="","",VLOOKUP(B42,Liste!$A$4:$D$203,4))</f>
        <v>Florian</v>
      </c>
      <c r="E42" s="42" t="str">
        <f>IF(D42="","",VLOOKUP(B42,Liste!$A$4:$D$203,2))</f>
        <v>M</v>
      </c>
      <c r="F42" s="38">
        <v>0.375</v>
      </c>
      <c r="G42" s="39">
        <v>0.4594212962962963</v>
      </c>
      <c r="H42" s="40">
        <f t="shared" si="0"/>
        <v>0.0844212962962963</v>
      </c>
      <c r="I42" s="3">
        <f>IF(B42="","",COUNTIF($E$4:E42,E42))</f>
        <v>38</v>
      </c>
    </row>
    <row r="43" spans="1:9" ht="15">
      <c r="A43" s="41">
        <f t="shared" si="1"/>
        <v>40</v>
      </c>
      <c r="B43" s="35">
        <v>1582</v>
      </c>
      <c r="C43" s="42" t="str">
        <f>IF(B43="","",VLOOKUP(B43,Liste!$A$4:$D$203,3))</f>
        <v>BOULESTREAU</v>
      </c>
      <c r="D43" s="42" t="str">
        <f>IF(C43="","",VLOOKUP(B43,Liste!$A$4:$D$203,4))</f>
        <v>Olivier</v>
      </c>
      <c r="E43" s="42" t="str">
        <f>IF(D43="","",VLOOKUP(B43,Liste!$A$4:$D$203,2))</f>
        <v>M</v>
      </c>
      <c r="F43" s="38">
        <v>0.375</v>
      </c>
      <c r="G43" s="39">
        <v>0.4594212962962963</v>
      </c>
      <c r="H43" s="40">
        <f t="shared" si="0"/>
        <v>0.0844212962962963</v>
      </c>
      <c r="I43" s="3">
        <f>IF(B43="","",COUNTIF($E$4:E43,E43))</f>
        <v>39</v>
      </c>
    </row>
    <row r="44" spans="1:9" ht="15">
      <c r="A44" s="41">
        <f t="shared" si="1"/>
        <v>41</v>
      </c>
      <c r="B44" s="35">
        <v>1556</v>
      </c>
      <c r="C44" s="42" t="str">
        <f>IF(B44="","",VLOOKUP(B44,Liste!$A$4:$D$203,3))</f>
        <v>HENN</v>
      </c>
      <c r="D44" s="42" t="str">
        <f>IF(C44="","",VLOOKUP(B44,Liste!$A$4:$D$203,4))</f>
        <v>Vincent</v>
      </c>
      <c r="E44" s="42" t="str">
        <f>IF(D44="","",VLOOKUP(B44,Liste!$A$4:$D$203,2))</f>
        <v>M</v>
      </c>
      <c r="F44" s="38">
        <v>0.375</v>
      </c>
      <c r="G44" s="39">
        <v>0.45993055555555556</v>
      </c>
      <c r="H44" s="40">
        <f t="shared" si="0"/>
        <v>0.08493055555555556</v>
      </c>
      <c r="I44" s="3">
        <f>IF(B44="","",COUNTIF($E$4:E44,E44))</f>
        <v>40</v>
      </c>
    </row>
    <row r="45" spans="1:9" ht="15">
      <c r="A45" s="41">
        <f t="shared" si="1"/>
        <v>42</v>
      </c>
      <c r="B45" s="35">
        <v>1565</v>
      </c>
      <c r="C45" s="42" t="str">
        <f>IF(B45="","",VLOOKUP(B45,Liste!$A$4:$D$203,3))</f>
        <v>GERDEAUX</v>
      </c>
      <c r="D45" s="42" t="str">
        <f>IF(C45="","",VLOOKUP(B45,Liste!$A$4:$D$203,4))</f>
        <v>François</v>
      </c>
      <c r="E45" s="42" t="str">
        <f>IF(D45="","",VLOOKUP(B45,Liste!$A$4:$D$203,2))</f>
        <v>M</v>
      </c>
      <c r="F45" s="38">
        <v>0.375</v>
      </c>
      <c r="G45" s="39">
        <v>0.4600462962962963</v>
      </c>
      <c r="H45" s="40">
        <f t="shared" si="0"/>
        <v>0.08504629629629629</v>
      </c>
      <c r="I45" s="3">
        <f>IF(B45="","",COUNTIF($E$4:E45,E45))</f>
        <v>41</v>
      </c>
    </row>
    <row r="46" spans="1:9" ht="15">
      <c r="A46" s="41">
        <f t="shared" si="1"/>
        <v>43</v>
      </c>
      <c r="B46" s="35">
        <v>1513</v>
      </c>
      <c r="C46" s="42" t="str">
        <f>IF(B46="","",VLOOKUP(B46,Liste!$A$4:$D$203,3))</f>
        <v>LEPAGE</v>
      </c>
      <c r="D46" s="42" t="str">
        <f>IF(C46="","",VLOOKUP(B46,Liste!$A$4:$D$203,4))</f>
        <v>Julien</v>
      </c>
      <c r="E46" s="42" t="str">
        <f>IF(D46="","",VLOOKUP(B46,Liste!$A$4:$D$203,2))</f>
        <v>M</v>
      </c>
      <c r="F46" s="38">
        <v>0.375</v>
      </c>
      <c r="G46" s="39">
        <v>0.46020833333333333</v>
      </c>
      <c r="H46" s="40">
        <f t="shared" si="0"/>
        <v>0.08520833333333333</v>
      </c>
      <c r="I46" s="3">
        <f>IF(B46="","",COUNTIF($E$4:E46,E46))</f>
        <v>42</v>
      </c>
    </row>
    <row r="47" spans="1:9" ht="15">
      <c r="A47" s="41">
        <f t="shared" si="1"/>
        <v>44</v>
      </c>
      <c r="B47" s="35">
        <v>1566</v>
      </c>
      <c r="C47" s="42" t="str">
        <f>IF(B47="","",VLOOKUP(B47,Liste!$A$4:$D$203,3))</f>
        <v>FURNION</v>
      </c>
      <c r="D47" s="42" t="str">
        <f>IF(C47="","",VLOOKUP(B47,Liste!$A$4:$D$203,4))</f>
        <v>Eric</v>
      </c>
      <c r="E47" s="42" t="str">
        <f>IF(D47="","",VLOOKUP(B47,Liste!$A$4:$D$203,2))</f>
        <v>M</v>
      </c>
      <c r="F47" s="38">
        <v>0.375</v>
      </c>
      <c r="G47" s="39">
        <v>0.4602893518518518</v>
      </c>
      <c r="H47" s="40">
        <f t="shared" si="0"/>
        <v>0.08528935185185182</v>
      </c>
      <c r="I47" s="3">
        <f>IF(B47="","",COUNTIF($E$4:E47,E47))</f>
        <v>43</v>
      </c>
    </row>
    <row r="48" spans="1:9" ht="15">
      <c r="A48" s="41">
        <f t="shared" si="1"/>
        <v>45</v>
      </c>
      <c r="B48" s="35">
        <v>1599</v>
      </c>
      <c r="C48" s="42" t="str">
        <f>IF(B48="","",VLOOKUP(B48,Liste!$A$4:$D$203,3))</f>
        <v>PIRAT</v>
      </c>
      <c r="D48" s="42" t="str">
        <f>IF(C48="","",VLOOKUP(B48,Liste!$A$4:$D$203,4))</f>
        <v>Didier</v>
      </c>
      <c r="E48" s="42" t="str">
        <f>IF(D48="","",VLOOKUP(B48,Liste!$A$4:$D$203,2))</f>
        <v>M</v>
      </c>
      <c r="F48" s="38">
        <v>0.375</v>
      </c>
      <c r="G48" s="39">
        <v>0.46126157407407403</v>
      </c>
      <c r="H48" s="40">
        <f t="shared" si="0"/>
        <v>0.08626157407407403</v>
      </c>
      <c r="I48" s="3">
        <f>IF(B48="","",COUNTIF($E$4:E48,E48))</f>
        <v>44</v>
      </c>
    </row>
    <row r="49" spans="1:9" ht="15">
      <c r="A49" s="41">
        <f t="shared" si="1"/>
        <v>46</v>
      </c>
      <c r="B49" s="35">
        <v>1600</v>
      </c>
      <c r="C49" s="42" t="str">
        <f>IF(B49="","",VLOOKUP(B49,Liste!$A$4:$D$203,3))</f>
        <v>CHAMBE</v>
      </c>
      <c r="D49" s="42" t="str">
        <f>IF(C49="","",VLOOKUP(B49,Liste!$A$4:$D$203,4))</f>
        <v>Jean-Claude</v>
      </c>
      <c r="E49" s="42" t="str">
        <f>IF(D49="","",VLOOKUP(B49,Liste!$A$4:$D$203,2))</f>
        <v>M</v>
      </c>
      <c r="F49" s="38">
        <v>0.375</v>
      </c>
      <c r="G49" s="39">
        <v>0.4614583333333333</v>
      </c>
      <c r="H49" s="40">
        <f t="shared" si="0"/>
        <v>0.0864583333333333</v>
      </c>
      <c r="I49" s="3">
        <f>IF(B49="","",COUNTIF($E$4:E49,E49))</f>
        <v>45</v>
      </c>
    </row>
    <row r="50" spans="1:9" ht="15">
      <c r="A50" s="41">
        <f t="shared" si="1"/>
        <v>47</v>
      </c>
      <c r="B50" s="35">
        <v>1525</v>
      </c>
      <c r="C50" s="42" t="str">
        <f>IF(B50="","",VLOOKUP(B50,Liste!$A$4:$D$203,3))</f>
        <v>FOUREYZON</v>
      </c>
      <c r="D50" s="42" t="str">
        <f>IF(C50="","",VLOOKUP(B50,Liste!$A$4:$D$203,4))</f>
        <v>Jean</v>
      </c>
      <c r="E50" s="42" t="str">
        <f>IF(D50="","",VLOOKUP(B50,Liste!$A$4:$D$203,2))</f>
        <v>M</v>
      </c>
      <c r="F50" s="38">
        <v>0.375</v>
      </c>
      <c r="G50" s="39">
        <v>0.4615162037037037</v>
      </c>
      <c r="H50" s="40">
        <f t="shared" si="0"/>
        <v>0.08651620370370372</v>
      </c>
      <c r="I50" s="3">
        <f>IF(B50="","",COUNTIF($E$4:E50,E50))</f>
        <v>46</v>
      </c>
    </row>
    <row r="51" spans="1:9" ht="15">
      <c r="A51" s="41">
        <f t="shared" si="1"/>
        <v>48</v>
      </c>
      <c r="B51" s="35">
        <v>1594</v>
      </c>
      <c r="C51" s="42" t="str">
        <f>IF(B51="","",VLOOKUP(B51,Liste!$A$4:$D$203,3))</f>
        <v>FRNO</v>
      </c>
      <c r="D51" s="42" t="str">
        <f>IF(C51="","",VLOOKUP(B51,Liste!$A$4:$D$203,4))</f>
        <v>Florian</v>
      </c>
      <c r="E51" s="42" t="str">
        <f>IF(D51="","",VLOOKUP(B51,Liste!$A$4:$D$203,2))</f>
        <v>M</v>
      </c>
      <c r="F51" s="38">
        <v>0.375</v>
      </c>
      <c r="G51" s="39">
        <v>0.46186342592592594</v>
      </c>
      <c r="H51" s="40">
        <f t="shared" si="0"/>
        <v>0.08686342592592594</v>
      </c>
      <c r="I51" s="3">
        <f>IF(B51="","",COUNTIF($E$4:E51,E51))</f>
        <v>47</v>
      </c>
    </row>
    <row r="52" spans="1:9" ht="15">
      <c r="A52" s="41">
        <f t="shared" si="1"/>
        <v>49</v>
      </c>
      <c r="B52" s="35">
        <v>1547</v>
      </c>
      <c r="C52" s="42" t="str">
        <f>IF(B52="","",VLOOKUP(B52,Liste!$A$4:$D$203,3))</f>
        <v>SALMON</v>
      </c>
      <c r="D52" s="42" t="str">
        <f>IF(C52="","",VLOOKUP(B52,Liste!$A$4:$D$203,4))</f>
        <v>Lionel</v>
      </c>
      <c r="E52" s="42" t="str">
        <f>IF(D52="","",VLOOKUP(B52,Liste!$A$4:$D$203,2))</f>
        <v>M</v>
      </c>
      <c r="F52" s="38">
        <v>0.375</v>
      </c>
      <c r="G52" s="43">
        <v>0.4622106481481481</v>
      </c>
      <c r="H52" s="40">
        <f t="shared" si="0"/>
        <v>0.0872106481481481</v>
      </c>
      <c r="I52" s="3">
        <f>IF(B52="","",COUNTIF($E$4:E52,E52))</f>
        <v>48</v>
      </c>
    </row>
    <row r="53" spans="1:9" ht="15">
      <c r="A53" s="41">
        <f t="shared" si="1"/>
        <v>50</v>
      </c>
      <c r="B53" s="35">
        <v>1574</v>
      </c>
      <c r="C53" s="42" t="str">
        <f>IF(B53="","",VLOOKUP(B53,Liste!$A$4:$D$203,3))</f>
        <v>AMENGUAL</v>
      </c>
      <c r="D53" s="42" t="str">
        <f>IF(C53="","",VLOOKUP(B53,Liste!$A$4:$D$203,4))</f>
        <v>Jean-Louis</v>
      </c>
      <c r="E53" s="42" t="str">
        <f>IF(D53="","",VLOOKUP(B53,Liste!$A$4:$D$203,2))</f>
        <v>M</v>
      </c>
      <c r="F53" s="38">
        <v>0.375</v>
      </c>
      <c r="G53" s="43">
        <v>0.4624652777777778</v>
      </c>
      <c r="H53" s="40">
        <f t="shared" si="0"/>
        <v>0.0874652777777778</v>
      </c>
      <c r="I53" s="3">
        <f>IF(B53="","",COUNTIF($E$4:E53,E53))</f>
        <v>49</v>
      </c>
    </row>
    <row r="54" spans="1:9" ht="15">
      <c r="A54" s="41">
        <f t="shared" si="1"/>
        <v>51</v>
      </c>
      <c r="B54" s="35">
        <v>1597</v>
      </c>
      <c r="C54" s="42" t="str">
        <f>IF(B54="","",VLOOKUP(B54,Liste!$A$4:$D$203,3))</f>
        <v>THOMAS</v>
      </c>
      <c r="D54" s="42" t="str">
        <f>IF(C54="","",VLOOKUP(B54,Liste!$A$4:$D$203,4))</f>
        <v>Cyril</v>
      </c>
      <c r="E54" s="42" t="str">
        <f>IF(D54="","",VLOOKUP(B54,Liste!$A$4:$D$203,2))</f>
        <v>M</v>
      </c>
      <c r="F54" s="38">
        <v>0.375</v>
      </c>
      <c r="G54" s="43">
        <v>0.4625462962962963</v>
      </c>
      <c r="H54" s="40">
        <f t="shared" si="0"/>
        <v>0.08754629629629629</v>
      </c>
      <c r="I54" s="3">
        <f>IF(B54="","",COUNTIF($E$4:E54,E54))</f>
        <v>50</v>
      </c>
    </row>
    <row r="55" spans="1:9" ht="15">
      <c r="A55" s="41">
        <f t="shared" si="1"/>
        <v>52</v>
      </c>
      <c r="B55" s="35">
        <v>1588</v>
      </c>
      <c r="C55" s="42" t="str">
        <f>IF(B55="","",VLOOKUP(B55,Liste!$A$4:$D$203,3))</f>
        <v>JAMOT</v>
      </c>
      <c r="D55" s="42" t="str">
        <f>IF(C55="","",VLOOKUP(B55,Liste!$A$4:$D$203,4))</f>
        <v>Gérard</v>
      </c>
      <c r="E55" s="42" t="str">
        <f>IF(D55="","",VLOOKUP(B55,Liste!$A$4:$D$203,2))</f>
        <v>M</v>
      </c>
      <c r="F55" s="38">
        <v>0.375</v>
      </c>
      <c r="G55" s="43">
        <v>0.4628125</v>
      </c>
      <c r="H55" s="40">
        <f t="shared" si="0"/>
        <v>0.08781250000000002</v>
      </c>
      <c r="I55" s="3">
        <f>IF(B55="","",COUNTIF($E$4:E55,E55))</f>
        <v>51</v>
      </c>
    </row>
    <row r="56" spans="1:9" ht="15">
      <c r="A56" s="41">
        <f t="shared" si="1"/>
        <v>53</v>
      </c>
      <c r="B56" s="35">
        <v>1517</v>
      </c>
      <c r="C56" s="42" t="str">
        <f>IF(B56="","",VLOOKUP(B56,Liste!$A$4:$D$203,3))</f>
        <v>JANIN</v>
      </c>
      <c r="D56" s="42" t="str">
        <f>IF(C56="","",VLOOKUP(B56,Liste!$A$4:$D$203,4))</f>
        <v>Daniel</v>
      </c>
      <c r="E56" s="42" t="str">
        <f>IF(D56="","",VLOOKUP(B56,Liste!$A$4:$D$203,2))</f>
        <v>M</v>
      </c>
      <c r="F56" s="38">
        <v>0.375</v>
      </c>
      <c r="G56" s="43">
        <v>0.4630787037037037</v>
      </c>
      <c r="H56" s="40">
        <f t="shared" si="0"/>
        <v>0.08807870370370369</v>
      </c>
      <c r="I56" s="3">
        <f>IF(B56="","",COUNTIF($E$4:E56,E56))</f>
        <v>52</v>
      </c>
    </row>
    <row r="57" spans="1:9" ht="15">
      <c r="A57" s="41">
        <f t="shared" si="1"/>
        <v>54</v>
      </c>
      <c r="B57" s="35">
        <v>1507</v>
      </c>
      <c r="C57" s="42" t="str">
        <f>IF(B57="","",VLOOKUP(B57,Liste!$A$4:$D$203,3))</f>
        <v>BURI</v>
      </c>
      <c r="D57" s="42" t="str">
        <f>IF(C57="","",VLOOKUP(B57,Liste!$A$4:$D$203,4))</f>
        <v>Ludovic</v>
      </c>
      <c r="E57" s="42" t="str">
        <f>IF(D57="","",VLOOKUP(B57,Liste!$A$4:$D$203,2))</f>
        <v>M</v>
      </c>
      <c r="F57" s="38">
        <v>0.375</v>
      </c>
      <c r="G57" s="43">
        <v>0.46319444444444446</v>
      </c>
      <c r="H57" s="40">
        <f t="shared" si="0"/>
        <v>0.08819444444444446</v>
      </c>
      <c r="I57" s="3">
        <f>IF(B57="","",COUNTIF($E$4:E57,E57))</f>
        <v>53</v>
      </c>
    </row>
    <row r="58" spans="1:9" ht="15">
      <c r="A58" s="41">
        <f t="shared" si="1"/>
        <v>55</v>
      </c>
      <c r="B58" s="35">
        <v>1524</v>
      </c>
      <c r="C58" s="42" t="str">
        <f>IF(B58="","",VLOOKUP(B58,Liste!$A$4:$D$203,3))</f>
        <v>VOLAY</v>
      </c>
      <c r="D58" s="42" t="str">
        <f>IF(C58="","",VLOOKUP(B58,Liste!$A$4:$D$203,4))</f>
        <v>Martine</v>
      </c>
      <c r="E58" s="42" t="str">
        <f>IF(D58="","",VLOOKUP(B58,Liste!$A$4:$D$203,2))</f>
        <v>F</v>
      </c>
      <c r="F58" s="38">
        <v>0.375</v>
      </c>
      <c r="G58" s="43">
        <v>0.4634837962962963</v>
      </c>
      <c r="H58" s="40">
        <f t="shared" si="0"/>
        <v>0.08848379629629632</v>
      </c>
      <c r="I58" s="3">
        <f>IF(B58="","",COUNTIF($E$4:E58,E58))</f>
        <v>2</v>
      </c>
    </row>
    <row r="59" spans="1:9" ht="15">
      <c r="A59" s="41">
        <f t="shared" si="1"/>
        <v>56</v>
      </c>
      <c r="B59" s="35">
        <v>1504</v>
      </c>
      <c r="C59" s="42" t="str">
        <f>IF(B59="","",VLOOKUP(B59,Liste!$A$4:$D$203,3))</f>
        <v>FERNANDEZ</v>
      </c>
      <c r="D59" s="42" t="str">
        <f>IF(C59="","",VLOOKUP(B59,Liste!$A$4:$D$203,4))</f>
        <v>José</v>
      </c>
      <c r="E59" s="42" t="str">
        <f>IF(D59="","",VLOOKUP(B59,Liste!$A$4:$D$203,2))</f>
        <v>M</v>
      </c>
      <c r="F59" s="38">
        <v>0.375</v>
      </c>
      <c r="G59" s="43">
        <v>0.4635532407407407</v>
      </c>
      <c r="H59" s="40">
        <f t="shared" si="0"/>
        <v>0.08855324074074072</v>
      </c>
      <c r="I59" s="3">
        <f>IF(B59="","",COUNTIF($E$4:E59,E59))</f>
        <v>54</v>
      </c>
    </row>
    <row r="60" spans="1:9" ht="15">
      <c r="A60" s="41">
        <f t="shared" si="1"/>
        <v>57</v>
      </c>
      <c r="B60" s="35">
        <v>1510</v>
      </c>
      <c r="C60" s="42" t="str">
        <f>IF(B60="","",VLOOKUP(B60,Liste!$A$4:$D$203,3))</f>
        <v>ROCHET</v>
      </c>
      <c r="D60" s="42" t="str">
        <f>IF(C60="","",VLOOKUP(B60,Liste!$A$4:$D$203,4))</f>
        <v>Eddy</v>
      </c>
      <c r="E60" s="42" t="str">
        <f>IF(D60="","",VLOOKUP(B60,Liste!$A$4:$D$203,2))</f>
        <v>M</v>
      </c>
      <c r="F60" s="38">
        <v>0.375</v>
      </c>
      <c r="G60" s="43">
        <v>0.4636574074074074</v>
      </c>
      <c r="H60" s="40">
        <f t="shared" si="0"/>
        <v>0.08865740740740741</v>
      </c>
      <c r="I60" s="3">
        <f>IF(B60="","",COUNTIF($E$4:E60,E60))</f>
        <v>55</v>
      </c>
    </row>
    <row r="61" spans="1:9" ht="15">
      <c r="A61" s="41">
        <f t="shared" si="1"/>
        <v>58</v>
      </c>
      <c r="B61" s="35">
        <v>1654</v>
      </c>
      <c r="C61" s="42" t="str">
        <f>IF(B61="","",VLOOKUP(B61,Liste!$A$4:$D$203,3))</f>
        <v>GRIMM</v>
      </c>
      <c r="D61" s="42" t="str">
        <f>IF(C61="","",VLOOKUP(B61,Liste!$A$4:$D$203,4))</f>
        <v>Olivier</v>
      </c>
      <c r="E61" s="42" t="str">
        <f>IF(D61="","",VLOOKUP(B61,Liste!$A$4:$D$203,2))</f>
        <v>M</v>
      </c>
      <c r="F61" s="38">
        <v>0.375</v>
      </c>
      <c r="G61" s="43">
        <v>0.463900462962963</v>
      </c>
      <c r="H61" s="40">
        <f t="shared" si="0"/>
        <v>0.088900462962963</v>
      </c>
      <c r="I61" s="3">
        <f>IF(B61="","",COUNTIF($E$4:E61,E61))</f>
        <v>56</v>
      </c>
    </row>
    <row r="62" spans="1:9" ht="15">
      <c r="A62" s="41">
        <f t="shared" si="1"/>
        <v>59</v>
      </c>
      <c r="B62" s="35">
        <v>1543</v>
      </c>
      <c r="C62" s="42" t="str">
        <f>IF(B62="","",VLOOKUP(B62,Liste!$A$4:$D$203,3))</f>
        <v>GRENARD</v>
      </c>
      <c r="D62" s="42" t="str">
        <f>IF(C62="","",VLOOKUP(B62,Liste!$A$4:$D$203,4))</f>
        <v>Hervé</v>
      </c>
      <c r="E62" s="42" t="str">
        <f>IF(D62="","",VLOOKUP(B62,Liste!$A$4:$D$203,2))</f>
        <v>M</v>
      </c>
      <c r="F62" s="38">
        <v>0.375</v>
      </c>
      <c r="G62" s="43">
        <v>0.46444444444444444</v>
      </c>
      <c r="H62" s="40">
        <f t="shared" si="0"/>
        <v>0.08944444444444444</v>
      </c>
      <c r="I62" s="3">
        <f>IF(B62="","",COUNTIF($E$4:E62,E62))</f>
        <v>57</v>
      </c>
    </row>
    <row r="63" spans="1:9" ht="15">
      <c r="A63" s="41">
        <f t="shared" si="1"/>
        <v>60</v>
      </c>
      <c r="B63" s="35">
        <v>1541</v>
      </c>
      <c r="C63" s="42" t="str">
        <f>IF(B63="","",VLOOKUP(B63,Liste!$A$4:$D$203,3))</f>
        <v>DULAC</v>
      </c>
      <c r="D63" s="42" t="str">
        <f>IF(C63="","",VLOOKUP(B63,Liste!$A$4:$D$203,4))</f>
        <v>Alain</v>
      </c>
      <c r="E63" s="42" t="str">
        <f>IF(D63="","",VLOOKUP(B63,Liste!$A$4:$D$203,2))</f>
        <v>M</v>
      </c>
      <c r="F63" s="38">
        <v>0.375</v>
      </c>
      <c r="G63" s="43">
        <v>0.4654282407407408</v>
      </c>
      <c r="H63" s="40">
        <f t="shared" si="0"/>
        <v>0.0904282407407408</v>
      </c>
      <c r="I63" s="3">
        <f>IF(B63="","",COUNTIF($E$4:E63,E63))</f>
        <v>58</v>
      </c>
    </row>
    <row r="64" spans="1:9" ht="15">
      <c r="A64" s="41">
        <f t="shared" si="1"/>
        <v>61</v>
      </c>
      <c r="B64" s="35">
        <v>1530</v>
      </c>
      <c r="C64" s="42" t="str">
        <f>IF(B64="","",VLOOKUP(B64,Liste!$A$4:$D$203,3))</f>
        <v>ROY</v>
      </c>
      <c r="D64" s="42" t="str">
        <f>IF(C64="","",VLOOKUP(B64,Liste!$A$4:$D$203,4))</f>
        <v>Lyonnel</v>
      </c>
      <c r="E64" s="42" t="str">
        <f>IF(D64="","",VLOOKUP(B64,Liste!$A$4:$D$203,2))</f>
        <v>M</v>
      </c>
      <c r="F64" s="38">
        <v>0.375</v>
      </c>
      <c r="G64" s="43">
        <v>0.46568287037037037</v>
      </c>
      <c r="H64" s="40">
        <f t="shared" si="0"/>
        <v>0.09068287037037037</v>
      </c>
      <c r="I64" s="3">
        <f>IF(B64="","",COUNTIF($E$4:E64,E64))</f>
        <v>59</v>
      </c>
    </row>
    <row r="65" spans="1:9" ht="15">
      <c r="A65" s="41">
        <f t="shared" si="1"/>
        <v>62</v>
      </c>
      <c r="B65" s="35">
        <v>1502</v>
      </c>
      <c r="C65" s="42" t="str">
        <f>IF(B65="","",VLOOKUP(B65,Liste!$A$4:$D$203,3))</f>
        <v>PERRIN</v>
      </c>
      <c r="D65" s="42" t="str">
        <f>IF(C65="","",VLOOKUP(B65,Liste!$A$4:$D$203,4))</f>
        <v>Hervé</v>
      </c>
      <c r="E65" s="42" t="str">
        <f>IF(D65="","",VLOOKUP(B65,Liste!$A$4:$D$203,2))</f>
        <v>M</v>
      </c>
      <c r="F65" s="38">
        <v>0.375</v>
      </c>
      <c r="G65" s="43">
        <v>0.465787037037037</v>
      </c>
      <c r="H65" s="40">
        <f t="shared" si="0"/>
        <v>0.090787037037037</v>
      </c>
      <c r="I65" s="3">
        <f>IF(B65="","",COUNTIF($E$4:E65,E65))</f>
        <v>60</v>
      </c>
    </row>
    <row r="66" spans="1:9" ht="15">
      <c r="A66" s="41">
        <f t="shared" si="1"/>
        <v>63</v>
      </c>
      <c r="B66" s="35">
        <v>1586</v>
      </c>
      <c r="C66" s="42" t="str">
        <f>IF(B66="","",VLOOKUP(B66,Liste!$A$4:$D$203,3))</f>
        <v>VERISSEL</v>
      </c>
      <c r="D66" s="42" t="str">
        <f>IF(C66="","",VLOOKUP(B66,Liste!$A$4:$D$203,4))</f>
        <v>Jean-Marc</v>
      </c>
      <c r="E66" s="42" t="str">
        <f>IF(D66="","",VLOOKUP(B66,Liste!$A$4:$D$203,2))</f>
        <v>M</v>
      </c>
      <c r="F66" s="38">
        <v>0.375</v>
      </c>
      <c r="G66" s="43">
        <v>0.46597222222222223</v>
      </c>
      <c r="H66" s="40">
        <f t="shared" si="0"/>
        <v>0.09097222222222223</v>
      </c>
      <c r="I66" s="3">
        <f>IF(B66="","",COUNTIF($E$4:E66,E66))</f>
        <v>61</v>
      </c>
    </row>
    <row r="67" spans="1:9" ht="15">
      <c r="A67" s="41">
        <f t="shared" si="1"/>
        <v>64</v>
      </c>
      <c r="B67" s="35">
        <v>1607</v>
      </c>
      <c r="C67" s="42" t="str">
        <f>IF(B67="","",VLOOKUP(B67,Liste!$A$4:$D$203,3))</f>
        <v>CHEMIN</v>
      </c>
      <c r="D67" s="42" t="str">
        <f>IF(C67="","",VLOOKUP(B67,Liste!$A$4:$D$203,4))</f>
        <v>Pascal</v>
      </c>
      <c r="E67" s="42" t="str">
        <f>IF(D67="","",VLOOKUP(B67,Liste!$A$4:$D$203,2))</f>
        <v>M</v>
      </c>
      <c r="F67" s="38">
        <v>0.375</v>
      </c>
      <c r="G67" s="43">
        <v>0.4662037037037037</v>
      </c>
      <c r="H67" s="40">
        <f t="shared" si="0"/>
        <v>0.09120370370370368</v>
      </c>
      <c r="I67" s="3">
        <f>IF(B67="","",COUNTIF($E$4:E67,E67))</f>
        <v>62</v>
      </c>
    </row>
    <row r="68" spans="1:9" ht="15">
      <c r="A68" s="41">
        <f t="shared" si="1"/>
        <v>65</v>
      </c>
      <c r="B68" s="35">
        <v>1581</v>
      </c>
      <c r="C68" s="42" t="str">
        <f>IF(B68="","",VLOOKUP(B68,Liste!$A$4:$D$203,3))</f>
        <v>LANDRY</v>
      </c>
      <c r="D68" s="42" t="str">
        <f>IF(C68="","",VLOOKUP(B68,Liste!$A$4:$D$203,4))</f>
        <v>Michel</v>
      </c>
      <c r="E68" s="42" t="str">
        <f>IF(D68="","",VLOOKUP(B68,Liste!$A$4:$D$203,2))</f>
        <v>M</v>
      </c>
      <c r="F68" s="38">
        <v>0.375</v>
      </c>
      <c r="G68" s="43">
        <v>0.4663657407407407</v>
      </c>
      <c r="H68" s="40">
        <f t="shared" si="0"/>
        <v>0.09136574074074072</v>
      </c>
      <c r="I68" s="3">
        <f>IF(B68="","",COUNTIF($E$4:E68,E68))</f>
        <v>63</v>
      </c>
    </row>
    <row r="69" spans="1:9" ht="15">
      <c r="A69" s="41">
        <f t="shared" si="1"/>
        <v>66</v>
      </c>
      <c r="B69" s="35">
        <v>1527</v>
      </c>
      <c r="C69" s="42" t="str">
        <f>IF(B69="","",VLOOKUP(B69,Liste!$A$4:$D$203,3))</f>
        <v>BOUSQUET</v>
      </c>
      <c r="D69" s="42" t="str">
        <f>IF(C69="","",VLOOKUP(B69,Liste!$A$4:$D$203,4))</f>
        <v>Denis</v>
      </c>
      <c r="E69" s="42" t="str">
        <f>IF(D69="","",VLOOKUP(B69,Liste!$A$4:$D$203,2))</f>
        <v>M</v>
      </c>
      <c r="F69" s="38">
        <v>0.375</v>
      </c>
      <c r="G69" s="43">
        <v>0.4666435185185185</v>
      </c>
      <c r="H69" s="40">
        <f t="shared" si="0"/>
        <v>0.09164351851851849</v>
      </c>
      <c r="I69" s="3">
        <f>IF(B69="","",COUNTIF($E$4:E69,E69))</f>
        <v>64</v>
      </c>
    </row>
    <row r="70" spans="1:9" ht="15">
      <c r="A70" s="41">
        <f t="shared" si="1"/>
        <v>67</v>
      </c>
      <c r="B70" s="35">
        <v>1591</v>
      </c>
      <c r="C70" s="42" t="str">
        <f>IF(B70="","",VLOOKUP(B70,Liste!$A$4:$D$203,3))</f>
        <v>MOREAU</v>
      </c>
      <c r="D70" s="42" t="str">
        <f>IF(C70="","",VLOOKUP(B70,Liste!$A$4:$D$203,4))</f>
        <v>Jean</v>
      </c>
      <c r="E70" s="42" t="str">
        <f>IF(D70="","",VLOOKUP(B70,Liste!$A$4:$D$203,2))</f>
        <v>M</v>
      </c>
      <c r="F70" s="38">
        <v>0.375</v>
      </c>
      <c r="G70" s="43">
        <v>0.46675925925925926</v>
      </c>
      <c r="H70" s="40">
        <f t="shared" si="0"/>
        <v>0.09175925925925926</v>
      </c>
      <c r="I70" s="3">
        <f>IF(B70="","",COUNTIF($E$4:E70,E70))</f>
        <v>65</v>
      </c>
    </row>
    <row r="71" spans="1:9" ht="15">
      <c r="A71" s="41">
        <f t="shared" si="1"/>
        <v>68</v>
      </c>
      <c r="B71" s="35">
        <v>1518</v>
      </c>
      <c r="C71" s="42" t="str">
        <f>IF(B71="","",VLOOKUP(B71,Liste!$A$4:$D$203,3))</f>
        <v>MENNESSIER</v>
      </c>
      <c r="D71" s="42" t="str">
        <f>IF(C71="","",VLOOKUP(B71,Liste!$A$4:$D$203,4))</f>
        <v>Anna</v>
      </c>
      <c r="E71" s="42" t="str">
        <f>IF(D71="","",VLOOKUP(B71,Liste!$A$4:$D$203,2))</f>
        <v>F</v>
      </c>
      <c r="F71" s="38">
        <v>0.375</v>
      </c>
      <c r="G71" s="43">
        <v>0.46685185185185185</v>
      </c>
      <c r="H71" s="40">
        <f t="shared" si="0"/>
        <v>0.09185185185185185</v>
      </c>
      <c r="I71" s="3">
        <f>IF(B71="","",COUNTIF($E$4:E71,E71))</f>
        <v>3</v>
      </c>
    </row>
    <row r="72" spans="1:9" ht="15">
      <c r="A72" s="41">
        <f t="shared" si="1"/>
        <v>69</v>
      </c>
      <c r="B72" s="35">
        <v>1523</v>
      </c>
      <c r="C72" s="42" t="str">
        <f>IF(B72="","",VLOOKUP(B72,Liste!$A$4:$D$203,3))</f>
        <v>COURBON</v>
      </c>
      <c r="D72" s="42" t="str">
        <f>IF(C72="","",VLOOKUP(B72,Liste!$A$4:$D$203,4))</f>
        <v>Jacques</v>
      </c>
      <c r="E72" s="42" t="str">
        <f>IF(D72="","",VLOOKUP(B72,Liste!$A$4:$D$203,2))</f>
        <v>M</v>
      </c>
      <c r="F72" s="38">
        <v>0.375</v>
      </c>
      <c r="G72" s="43">
        <v>0.46693287037037035</v>
      </c>
      <c r="H72" s="40">
        <f t="shared" si="0"/>
        <v>0.09193287037037035</v>
      </c>
      <c r="I72" s="3">
        <f>IF(B72="","",COUNTIF($E$4:E72,E72))</f>
        <v>66</v>
      </c>
    </row>
    <row r="73" spans="1:9" ht="15">
      <c r="A73" s="41">
        <f t="shared" si="1"/>
        <v>70</v>
      </c>
      <c r="B73" s="35">
        <v>1569</v>
      </c>
      <c r="C73" s="42" t="str">
        <f>IF(B73="","",VLOOKUP(B73,Liste!$A$4:$D$203,3))</f>
        <v>MOUSSET</v>
      </c>
      <c r="D73" s="42" t="str">
        <f>IF(C73="","",VLOOKUP(B73,Liste!$A$4:$D$203,4))</f>
        <v>Pascal</v>
      </c>
      <c r="E73" s="42" t="str">
        <f>IF(D73="","",VLOOKUP(B73,Liste!$A$4:$D$203,2))</f>
        <v>M</v>
      </c>
      <c r="F73" s="38">
        <v>0.375</v>
      </c>
      <c r="G73" s="43">
        <v>0.4670370370370371</v>
      </c>
      <c r="H73" s="40">
        <f t="shared" si="0"/>
        <v>0.09203703703703708</v>
      </c>
      <c r="I73" s="3">
        <f>IF(B73="","",COUNTIF($E$4:E73,E73))</f>
        <v>67</v>
      </c>
    </row>
    <row r="74" spans="1:9" ht="15">
      <c r="A74" s="41">
        <f t="shared" si="1"/>
        <v>71</v>
      </c>
      <c r="B74" s="35">
        <v>1505</v>
      </c>
      <c r="C74" s="42" t="str">
        <f>IF(B74="","",VLOOKUP(B74,Liste!$A$4:$D$203,3))</f>
        <v>BOUCARD</v>
      </c>
      <c r="D74" s="42" t="str">
        <f>IF(C74="","",VLOOKUP(B74,Liste!$A$4:$D$203,4))</f>
        <v>Nicolas</v>
      </c>
      <c r="E74" s="42" t="str">
        <f>IF(D74="","",VLOOKUP(B74,Liste!$A$4:$D$203,2))</f>
        <v>M</v>
      </c>
      <c r="F74" s="38">
        <v>0.375</v>
      </c>
      <c r="G74" s="43">
        <v>0.46707175925925926</v>
      </c>
      <c r="H74" s="40">
        <f t="shared" si="0"/>
        <v>0.09207175925925926</v>
      </c>
      <c r="I74" s="3">
        <f>IF(B74="","",COUNTIF($E$4:E74,E74))</f>
        <v>68</v>
      </c>
    </row>
    <row r="75" spans="1:9" ht="15">
      <c r="A75" s="41">
        <f t="shared" si="1"/>
        <v>72</v>
      </c>
      <c r="B75" s="35">
        <v>1562</v>
      </c>
      <c r="C75" s="42" t="str">
        <f>IF(B75="","",VLOOKUP(B75,Liste!$A$4:$D$203,3))</f>
        <v>PEREIRA</v>
      </c>
      <c r="D75" s="42" t="str">
        <f>IF(C75="","",VLOOKUP(B75,Liste!$A$4:$D$203,4))</f>
        <v>Alain</v>
      </c>
      <c r="E75" s="42" t="str">
        <f>IF(D75="","",VLOOKUP(B75,Liste!$A$4:$D$203,2))</f>
        <v>M</v>
      </c>
      <c r="F75" s="38">
        <v>0.375</v>
      </c>
      <c r="G75" s="43">
        <v>0.4671412037037037</v>
      </c>
      <c r="H75" s="40">
        <f t="shared" si="0"/>
        <v>0.09214120370370371</v>
      </c>
      <c r="I75" s="3">
        <f>IF(B75="","",COUNTIF($E$4:E75,E75))</f>
        <v>69</v>
      </c>
    </row>
    <row r="76" spans="1:9" ht="15">
      <c r="A76" s="41">
        <f t="shared" si="1"/>
        <v>73</v>
      </c>
      <c r="B76" s="35">
        <v>1605</v>
      </c>
      <c r="C76" s="42" t="str">
        <f>IF(B76="","",VLOOKUP(B76,Liste!$A$4:$D$203,3))</f>
        <v>AIT OUARET</v>
      </c>
      <c r="D76" s="42" t="str">
        <f>IF(C76="","",VLOOKUP(B76,Liste!$A$4:$D$203,4))</f>
        <v>Malika</v>
      </c>
      <c r="E76" s="42" t="str">
        <f>IF(D76="","",VLOOKUP(B76,Liste!$A$4:$D$203,2))</f>
        <v>F</v>
      </c>
      <c r="F76" s="38">
        <v>0.375</v>
      </c>
      <c r="G76" s="43">
        <v>0.4672569444444445</v>
      </c>
      <c r="H76" s="40">
        <f t="shared" si="0"/>
        <v>0.09225694444444449</v>
      </c>
      <c r="I76" s="3">
        <f>IF(B76="","",COUNTIF($E$4:E76,E76))</f>
        <v>4</v>
      </c>
    </row>
    <row r="77" spans="1:9" ht="15">
      <c r="A77" s="41">
        <f t="shared" si="1"/>
        <v>74</v>
      </c>
      <c r="B77" s="35">
        <v>1584</v>
      </c>
      <c r="C77" s="42" t="str">
        <f>IF(B77="","",VLOOKUP(B77,Liste!$A$4:$D$203,3))</f>
        <v>BRUS</v>
      </c>
      <c r="D77" s="42" t="str">
        <f>IF(C77="","",VLOOKUP(B77,Liste!$A$4:$D$203,4))</f>
        <v>Hervé</v>
      </c>
      <c r="E77" s="42" t="str">
        <f>IF(D77="","",VLOOKUP(B77,Liste!$A$4:$D$203,2))</f>
        <v>M</v>
      </c>
      <c r="F77" s="38">
        <v>0.375</v>
      </c>
      <c r="G77" s="43">
        <v>0.4672685185185185</v>
      </c>
      <c r="H77" s="40">
        <f t="shared" si="0"/>
        <v>0.09226851851851853</v>
      </c>
      <c r="I77" s="3">
        <f>IF(B77="","",COUNTIF($E$4:E77,E77))</f>
        <v>70</v>
      </c>
    </row>
    <row r="78" spans="1:9" ht="15">
      <c r="A78" s="41">
        <f t="shared" si="1"/>
        <v>75</v>
      </c>
      <c r="B78" s="35">
        <v>1577</v>
      </c>
      <c r="C78" s="42" t="str">
        <f>IF(B78="","",VLOOKUP(B78,Liste!$A$4:$D$203,3))</f>
        <v>MELLET</v>
      </c>
      <c r="D78" s="42" t="str">
        <f>IF(C78="","",VLOOKUP(B78,Liste!$A$4:$D$203,4))</f>
        <v>Eric</v>
      </c>
      <c r="E78" s="42" t="str">
        <f>IF(D78="","",VLOOKUP(B78,Liste!$A$4:$D$203,2))</f>
        <v>M</v>
      </c>
      <c r="F78" s="38">
        <v>0.375</v>
      </c>
      <c r="G78" s="43">
        <v>0.46746527777777774</v>
      </c>
      <c r="H78" s="40">
        <f t="shared" si="0"/>
        <v>0.09246527777777774</v>
      </c>
      <c r="I78" s="3">
        <f>IF(B78="","",COUNTIF($E$4:E78,E78))</f>
        <v>71</v>
      </c>
    </row>
    <row r="79" spans="1:9" ht="15">
      <c r="A79" s="41">
        <f t="shared" si="1"/>
        <v>76</v>
      </c>
      <c r="B79" s="35">
        <v>1621</v>
      </c>
      <c r="C79" s="42" t="str">
        <f>IF(B79="","",VLOOKUP(B79,Liste!$A$4:$D$203,3))</f>
        <v>BESSON</v>
      </c>
      <c r="D79" s="42" t="str">
        <f>IF(C79="","",VLOOKUP(B79,Liste!$A$4:$D$203,4))</f>
        <v>Pierre</v>
      </c>
      <c r="E79" s="42" t="str">
        <f>IF(D79="","",VLOOKUP(B79,Liste!$A$4:$D$203,2))</f>
        <v>M</v>
      </c>
      <c r="F79" s="38">
        <v>0.375</v>
      </c>
      <c r="G79" s="43">
        <v>0.46768518518518515</v>
      </c>
      <c r="H79" s="40">
        <f t="shared" si="0"/>
        <v>0.09268518518518515</v>
      </c>
      <c r="I79" s="3">
        <f>IF(B79="","",COUNTIF($E$4:E79,E79))</f>
        <v>72</v>
      </c>
    </row>
    <row r="80" spans="1:9" ht="15">
      <c r="A80" s="41">
        <f t="shared" si="1"/>
        <v>77</v>
      </c>
      <c r="B80" s="35">
        <v>1512</v>
      </c>
      <c r="C80" s="42" t="str">
        <f>IF(B80="","",VLOOKUP(B80,Liste!$A$4:$D$203,3))</f>
        <v>BONDIL</v>
      </c>
      <c r="D80" s="42" t="str">
        <f>IF(C80="","",VLOOKUP(B80,Liste!$A$4:$D$203,4))</f>
        <v>Thierry</v>
      </c>
      <c r="E80" s="42" t="str">
        <f>IF(D80="","",VLOOKUP(B80,Liste!$A$4:$D$203,2))</f>
        <v>M</v>
      </c>
      <c r="F80" s="38">
        <v>0.375</v>
      </c>
      <c r="G80" s="43">
        <v>0.467974537037037</v>
      </c>
      <c r="H80" s="40">
        <f t="shared" si="0"/>
        <v>0.09297453703703701</v>
      </c>
      <c r="I80" s="3">
        <f>IF(B80="","",COUNTIF($E$4:E80,E80))</f>
        <v>73</v>
      </c>
    </row>
    <row r="81" spans="1:9" ht="15">
      <c r="A81" s="41">
        <f t="shared" si="1"/>
        <v>78</v>
      </c>
      <c r="B81" s="35">
        <v>1611</v>
      </c>
      <c r="C81" s="42" t="str">
        <f>IF(B81="","",VLOOKUP(B81,Liste!$A$4:$D$203,3))</f>
        <v>MICOL</v>
      </c>
      <c r="D81" s="42" t="str">
        <f>IF(C81="","",VLOOKUP(B81,Liste!$A$4:$D$203,4))</f>
        <v>Virginie</v>
      </c>
      <c r="E81" s="42" t="str">
        <f>IF(D81="","",VLOOKUP(B81,Liste!$A$4:$D$203,2))</f>
        <v>F</v>
      </c>
      <c r="F81" s="38">
        <v>0.375</v>
      </c>
      <c r="G81" s="43">
        <v>0.46824074074074074</v>
      </c>
      <c r="H81" s="40">
        <f t="shared" si="0"/>
        <v>0.09324074074074074</v>
      </c>
      <c r="I81" s="3">
        <f>IF(B81="","",COUNTIF($E$4:E81,E81))</f>
        <v>5</v>
      </c>
    </row>
    <row r="82" spans="1:9" ht="15">
      <c r="A82" s="41">
        <f t="shared" si="1"/>
        <v>79</v>
      </c>
      <c r="B82" s="35">
        <v>1563</v>
      </c>
      <c r="C82" s="42" t="str">
        <f>IF(B82="","",VLOOKUP(B82,Liste!$A$4:$D$203,3))</f>
        <v>GADOUD</v>
      </c>
      <c r="D82" s="42" t="str">
        <f>IF(C82="","",VLOOKUP(B82,Liste!$A$4:$D$203,4))</f>
        <v>Daniel</v>
      </c>
      <c r="E82" s="42" t="str">
        <f>IF(D82="","",VLOOKUP(B82,Liste!$A$4:$D$203,2))</f>
        <v>M</v>
      </c>
      <c r="F82" s="38">
        <v>0.375</v>
      </c>
      <c r="G82" s="43">
        <v>0.46826388888888887</v>
      </c>
      <c r="H82" s="40">
        <f t="shared" si="0"/>
        <v>0.09326388888888887</v>
      </c>
      <c r="I82" s="3">
        <f>IF(B82="","",COUNTIF($E$4:E82,E82))</f>
        <v>74</v>
      </c>
    </row>
    <row r="83" spans="1:9" ht="15">
      <c r="A83" s="41">
        <f t="shared" si="1"/>
        <v>80</v>
      </c>
      <c r="B83" s="35">
        <v>1609</v>
      </c>
      <c r="C83" s="42" t="str">
        <f>IF(B83="","",VLOOKUP(B83,Liste!$A$4:$D$203,3))</f>
        <v>GIROD</v>
      </c>
      <c r="D83" s="42" t="str">
        <f>IF(C83="","",VLOOKUP(B83,Liste!$A$4:$D$203,4))</f>
        <v>Jean-Claude</v>
      </c>
      <c r="E83" s="42" t="str">
        <f>IF(D83="","",VLOOKUP(B83,Liste!$A$4:$D$203,2))</f>
        <v>M</v>
      </c>
      <c r="F83" s="38">
        <v>0.375</v>
      </c>
      <c r="G83" s="43">
        <v>0.4683101851851852</v>
      </c>
      <c r="H83" s="40">
        <f t="shared" si="0"/>
        <v>0.09331018518518519</v>
      </c>
      <c r="I83" s="3">
        <f>IF(B83="","",COUNTIF($E$4:E83,E83))</f>
        <v>75</v>
      </c>
    </row>
    <row r="84" spans="1:9" ht="15">
      <c r="A84" s="41">
        <f t="shared" si="1"/>
        <v>81</v>
      </c>
      <c r="B84" s="35">
        <v>1516</v>
      </c>
      <c r="C84" s="42" t="str">
        <f>IF(B84="","",VLOOKUP(B84,Liste!$A$4:$D$203,3))</f>
        <v>SELLIER</v>
      </c>
      <c r="D84" s="42" t="str">
        <f>IF(C84="","",VLOOKUP(B84,Liste!$A$4:$D$203,4))</f>
        <v>Cyrille</v>
      </c>
      <c r="E84" s="42" t="str">
        <f>IF(D84="","",VLOOKUP(B84,Liste!$A$4:$D$203,2))</f>
        <v>M</v>
      </c>
      <c r="F84" s="38">
        <v>0.375</v>
      </c>
      <c r="G84" s="43">
        <v>0.4686342592592592</v>
      </c>
      <c r="H84" s="40">
        <f t="shared" si="0"/>
        <v>0.09363425925925922</v>
      </c>
      <c r="I84" s="3">
        <f>IF(B84="","",COUNTIF($E$4:E84,E84))</f>
        <v>76</v>
      </c>
    </row>
    <row r="85" spans="1:9" ht="15">
      <c r="A85" s="41">
        <f t="shared" si="1"/>
        <v>82</v>
      </c>
      <c r="B85" s="35">
        <v>1570</v>
      </c>
      <c r="C85" s="42" t="str">
        <f>IF(B85="","",VLOOKUP(B85,Liste!$A$4:$D$203,3))</f>
        <v>MAUGER</v>
      </c>
      <c r="D85" s="42" t="str">
        <f>IF(C85="","",VLOOKUP(B85,Liste!$A$4:$D$203,4))</f>
        <v>Dominique</v>
      </c>
      <c r="E85" s="42" t="str">
        <f>IF(D85="","",VLOOKUP(B85,Liste!$A$4:$D$203,2))</f>
        <v>M</v>
      </c>
      <c r="F85" s="38">
        <v>0.375</v>
      </c>
      <c r="G85" s="43">
        <v>0.4698263888888889</v>
      </c>
      <c r="H85" s="40">
        <f t="shared" si="0"/>
        <v>0.09482638888888889</v>
      </c>
      <c r="I85" s="3">
        <f>IF(B85="","",COUNTIF($E$4:E85,E85))</f>
        <v>77</v>
      </c>
    </row>
    <row r="86" spans="1:9" ht="15">
      <c r="A86" s="41">
        <f t="shared" si="1"/>
        <v>83</v>
      </c>
      <c r="B86" s="35">
        <v>1539</v>
      </c>
      <c r="C86" s="42" t="str">
        <f>IF(B86="","",VLOOKUP(B86,Liste!$A$4:$D$203,3))</f>
        <v>HERBOMEL</v>
      </c>
      <c r="D86" s="42" t="str">
        <f>IF(C86="","",VLOOKUP(B86,Liste!$A$4:$D$203,4))</f>
        <v>Michèle</v>
      </c>
      <c r="E86" s="42" t="str">
        <f>IF(D86="","",VLOOKUP(B86,Liste!$A$4:$D$203,2))</f>
        <v>F</v>
      </c>
      <c r="F86" s="38">
        <v>0.375</v>
      </c>
      <c r="G86" s="43">
        <v>0.4702314814814815</v>
      </c>
      <c r="H86" s="40">
        <f t="shared" si="0"/>
        <v>0.09523148148148147</v>
      </c>
      <c r="I86" s="3">
        <f>IF(B86="","",COUNTIF($E$4:E86,E86))</f>
        <v>6</v>
      </c>
    </row>
    <row r="87" spans="1:9" ht="15">
      <c r="A87" s="41">
        <f t="shared" si="1"/>
        <v>84</v>
      </c>
      <c r="B87" s="35">
        <v>1606</v>
      </c>
      <c r="C87" s="42" t="str">
        <f>IF(B87="","",VLOOKUP(B87,Liste!$A$4:$D$203,3))</f>
        <v>ROGER</v>
      </c>
      <c r="D87" s="42" t="str">
        <f>IF(C87="","",VLOOKUP(B87,Liste!$A$4:$D$203,4))</f>
        <v>Florence</v>
      </c>
      <c r="E87" s="42" t="str">
        <f>IF(D87="","",VLOOKUP(B87,Liste!$A$4:$D$203,2))</f>
        <v>F</v>
      </c>
      <c r="F87" s="38">
        <v>0.375</v>
      </c>
      <c r="G87" s="43">
        <v>0.4729976851851852</v>
      </c>
      <c r="H87" s="40">
        <f t="shared" si="0"/>
        <v>0.0979976851851852</v>
      </c>
      <c r="I87" s="3">
        <f>IF(B87="","",COUNTIF($E$4:E87,E87))</f>
        <v>7</v>
      </c>
    </row>
    <row r="88" spans="1:9" ht="15">
      <c r="A88" s="41">
        <f t="shared" si="1"/>
        <v>85</v>
      </c>
      <c r="B88" s="35">
        <v>1622</v>
      </c>
      <c r="C88" s="42" t="str">
        <f>IF(B88="","",VLOOKUP(B88,Liste!$A$4:$D$203,3))</f>
        <v>CRONERT</v>
      </c>
      <c r="D88" s="42" t="str">
        <f>IF(C88="","",VLOOKUP(B88,Liste!$A$4:$D$203,4))</f>
        <v>Jean</v>
      </c>
      <c r="E88" s="42" t="str">
        <f>IF(D88="","",VLOOKUP(B88,Liste!$A$4:$D$203,2))</f>
        <v>M</v>
      </c>
      <c r="F88" s="38">
        <v>0.375</v>
      </c>
      <c r="G88" s="43">
        <v>0.4729976851851852</v>
      </c>
      <c r="H88" s="40">
        <f t="shared" si="0"/>
        <v>0.0979976851851852</v>
      </c>
      <c r="I88" s="3">
        <f>IF(B88="","",COUNTIF($E$4:E88,E88))</f>
        <v>78</v>
      </c>
    </row>
    <row r="89" spans="1:9" ht="15">
      <c r="A89" s="41">
        <f t="shared" si="1"/>
        <v>86</v>
      </c>
      <c r="B89" s="35">
        <v>1610</v>
      </c>
      <c r="C89" s="42" t="str">
        <f>IF(B89="","",VLOOKUP(B89,Liste!$A$4:$D$203,3))</f>
        <v>ARCHAMBAULT</v>
      </c>
      <c r="D89" s="42" t="str">
        <f>IF(C89="","",VLOOKUP(B89,Liste!$A$4:$D$203,4))</f>
        <v>Laurence</v>
      </c>
      <c r="E89" s="42" t="str">
        <f>IF(D89="","",VLOOKUP(B89,Liste!$A$4:$D$203,2))</f>
        <v>F</v>
      </c>
      <c r="F89" s="38">
        <v>0.375</v>
      </c>
      <c r="G89" s="43">
        <v>0.47313657407407406</v>
      </c>
      <c r="H89" s="40">
        <f t="shared" si="0"/>
        <v>0.09813657407407406</v>
      </c>
      <c r="I89" s="3">
        <f>IF(B89="","",COUNTIF($E$4:E89,E89))</f>
        <v>8</v>
      </c>
    </row>
    <row r="90" spans="1:9" ht="15">
      <c r="A90" s="41">
        <f t="shared" si="1"/>
        <v>87</v>
      </c>
      <c r="B90" s="35">
        <v>1604</v>
      </c>
      <c r="C90" s="42" t="str">
        <f>IF(B90="","",VLOOKUP(B90,Liste!$A$4:$D$203,3))</f>
        <v>ROCHE</v>
      </c>
      <c r="D90" s="42" t="str">
        <f>IF(C90="","",VLOOKUP(B90,Liste!$A$4:$D$203,4))</f>
        <v>Dominique</v>
      </c>
      <c r="E90" s="42" t="str">
        <f>IF(D90="","",VLOOKUP(B90,Liste!$A$4:$D$203,2))</f>
        <v>M</v>
      </c>
      <c r="F90" s="38">
        <v>0.375</v>
      </c>
      <c r="G90" s="43">
        <v>0.47355324074074073</v>
      </c>
      <c r="H90" s="40">
        <f t="shared" si="0"/>
        <v>0.09855324074074073</v>
      </c>
      <c r="I90" s="3">
        <f>IF(B90="","",COUNTIF($E$4:E90,E90))</f>
        <v>79</v>
      </c>
    </row>
    <row r="91" spans="1:9" ht="15">
      <c r="A91" s="41">
        <f t="shared" si="1"/>
        <v>88</v>
      </c>
      <c r="B91" s="35">
        <v>1553</v>
      </c>
      <c r="C91" s="42" t="str">
        <f>IF(B91="","",VLOOKUP(B91,Liste!$A$4:$D$203,3))</f>
        <v>GIRARD</v>
      </c>
      <c r="D91" s="42" t="str">
        <f>IF(C91="","",VLOOKUP(B91,Liste!$A$4:$D$203,4))</f>
        <v>Jean-Pascal</v>
      </c>
      <c r="E91" s="42" t="str">
        <f>IF(D91="","",VLOOKUP(B91,Liste!$A$4:$D$203,2))</f>
        <v>M</v>
      </c>
      <c r="F91" s="38">
        <v>0.375</v>
      </c>
      <c r="G91" s="43">
        <v>0.47370370370370374</v>
      </c>
      <c r="H91" s="40">
        <f t="shared" si="0"/>
        <v>0.09870370370370374</v>
      </c>
      <c r="I91" s="3">
        <f>IF(B91="","",COUNTIF($E$4:E91,E91))</f>
        <v>80</v>
      </c>
    </row>
    <row r="92" spans="1:9" ht="15">
      <c r="A92" s="41">
        <f t="shared" si="1"/>
        <v>89</v>
      </c>
      <c r="B92" s="35">
        <v>1515</v>
      </c>
      <c r="C92" s="42" t="str">
        <f>IF(B92="","",VLOOKUP(B92,Liste!$A$4:$D$203,3))</f>
        <v>SAVEL</v>
      </c>
      <c r="D92" s="42" t="str">
        <f>IF(C92="","",VLOOKUP(B92,Liste!$A$4:$D$203,4))</f>
        <v>Marie-Hélène</v>
      </c>
      <c r="E92" s="42" t="str">
        <f>IF(D92="","",VLOOKUP(B92,Liste!$A$4:$D$203,2))</f>
        <v>F</v>
      </c>
      <c r="F92" s="38">
        <v>0.375</v>
      </c>
      <c r="G92" s="43">
        <v>0.4739583333333333</v>
      </c>
      <c r="H92" s="40">
        <f t="shared" si="0"/>
        <v>0.09895833333333331</v>
      </c>
      <c r="I92" s="3">
        <f>IF(B92="","",COUNTIF($E$4:E92,E92))</f>
        <v>9</v>
      </c>
    </row>
    <row r="93" spans="1:9" ht="15">
      <c r="A93" s="41">
        <f t="shared" si="1"/>
        <v>90</v>
      </c>
      <c r="B93" s="35">
        <v>1568</v>
      </c>
      <c r="C93" s="42" t="str">
        <f>IF(B93="","",VLOOKUP(B93,Liste!$A$4:$D$203,3))</f>
        <v>BAIZET</v>
      </c>
      <c r="D93" s="42" t="str">
        <f>IF(C93="","",VLOOKUP(B93,Liste!$A$4:$D$203,4))</f>
        <v>Pierre</v>
      </c>
      <c r="E93" s="42" t="str">
        <f>IF(D93="","",VLOOKUP(B93,Liste!$A$4:$D$203,2))</f>
        <v>M</v>
      </c>
      <c r="F93" s="38">
        <v>0.375</v>
      </c>
      <c r="G93" s="43">
        <v>0.4739583333333333</v>
      </c>
      <c r="H93" s="40">
        <f t="shared" si="0"/>
        <v>0.09895833333333331</v>
      </c>
      <c r="I93" s="3">
        <f>IF(B93="","",COUNTIF($E$4:E93,E93))</f>
        <v>81</v>
      </c>
    </row>
    <row r="94" spans="1:9" ht="15">
      <c r="A94" s="41">
        <f t="shared" si="1"/>
        <v>91</v>
      </c>
      <c r="B94" s="35">
        <v>1531</v>
      </c>
      <c r="C94" s="42" t="str">
        <f>IF(B94="","",VLOOKUP(B94,Liste!$A$4:$D$203,3))</f>
        <v>MILLON</v>
      </c>
      <c r="D94" s="42" t="str">
        <f>IF(C94="","",VLOOKUP(B94,Liste!$A$4:$D$203,4))</f>
        <v>Francis</v>
      </c>
      <c r="E94" s="42" t="str">
        <f>IF(D94="","",VLOOKUP(B94,Liste!$A$4:$D$203,2))</f>
        <v>M</v>
      </c>
      <c r="F94" s="38">
        <v>0.375</v>
      </c>
      <c r="G94" s="43">
        <v>0.47609953703703706</v>
      </c>
      <c r="H94" s="40">
        <f t="shared" si="0"/>
        <v>0.10109953703703706</v>
      </c>
      <c r="I94" s="3">
        <f>IF(B94="","",COUNTIF($E$4:E94,E94))</f>
        <v>82</v>
      </c>
    </row>
    <row r="95" spans="1:9" ht="15">
      <c r="A95" s="41">
        <f t="shared" si="1"/>
        <v>92</v>
      </c>
      <c r="B95" s="35">
        <v>1589</v>
      </c>
      <c r="C95" s="42" t="str">
        <f>IF(B95="","",VLOOKUP(B95,Liste!$A$4:$D$203,3))</f>
        <v>FILLOD</v>
      </c>
      <c r="D95" s="42" t="str">
        <f>IF(C95="","",VLOOKUP(B95,Liste!$A$4:$D$203,4))</f>
        <v>Hervé</v>
      </c>
      <c r="E95" s="42" t="str">
        <f>IF(D95="","",VLOOKUP(B95,Liste!$A$4:$D$203,2))</f>
        <v>M</v>
      </c>
      <c r="F95" s="38">
        <v>0.375</v>
      </c>
      <c r="G95" s="43">
        <v>0.47618055555555555</v>
      </c>
      <c r="H95" s="40">
        <f t="shared" si="0"/>
        <v>0.10118055555555555</v>
      </c>
      <c r="I95" s="3">
        <f>IF(B95="","",COUNTIF($E$4:E95,E95))</f>
        <v>83</v>
      </c>
    </row>
    <row r="96" spans="1:9" ht="15">
      <c r="A96" s="41">
        <f t="shared" si="1"/>
        <v>93</v>
      </c>
      <c r="B96" s="35">
        <v>1595</v>
      </c>
      <c r="C96" s="42" t="str">
        <f>IF(B96="","",VLOOKUP(B96,Liste!$A$4:$D$203,3))</f>
        <v>ROUTTIER</v>
      </c>
      <c r="D96" s="42" t="str">
        <f>IF(C96="","",VLOOKUP(B96,Liste!$A$4:$D$203,4))</f>
        <v>Patrick</v>
      </c>
      <c r="E96" s="42" t="str">
        <f>IF(D96="","",VLOOKUP(B96,Liste!$A$4:$D$203,2))</f>
        <v>M</v>
      </c>
      <c r="F96" s="38">
        <v>0.375</v>
      </c>
      <c r="G96" s="43">
        <v>0.4762152777777778</v>
      </c>
      <c r="H96" s="40">
        <f t="shared" si="0"/>
        <v>0.10121527777777778</v>
      </c>
      <c r="I96" s="3">
        <f>IF(B96="","",COUNTIF($E$4:E96,E96))</f>
        <v>84</v>
      </c>
    </row>
    <row r="97" spans="1:9" ht="15">
      <c r="A97" s="41">
        <f t="shared" si="1"/>
        <v>94</v>
      </c>
      <c r="B97" s="35">
        <v>1521</v>
      </c>
      <c r="C97" s="42" t="str">
        <f>IF(B97="","",VLOOKUP(B97,Liste!$A$4:$D$203,3))</f>
        <v>DEGLESNE</v>
      </c>
      <c r="D97" s="42" t="str">
        <f>IF(C97="","",VLOOKUP(B97,Liste!$A$4:$D$203,4))</f>
        <v>Bertrand</v>
      </c>
      <c r="E97" s="42" t="str">
        <f>IF(D97="","",VLOOKUP(B97,Liste!$A$4:$D$203,2))</f>
        <v>M</v>
      </c>
      <c r="F97" s="38">
        <v>0.375</v>
      </c>
      <c r="G97" s="43">
        <v>0.4762152777777778</v>
      </c>
      <c r="H97" s="40">
        <f t="shared" si="0"/>
        <v>0.10121527777777778</v>
      </c>
      <c r="I97" s="3">
        <f>IF(B97="","",COUNTIF($E$4:E97,E97))</f>
        <v>85</v>
      </c>
    </row>
    <row r="98" spans="1:9" ht="15">
      <c r="A98" s="41">
        <f t="shared" si="1"/>
        <v>95</v>
      </c>
      <c r="B98" s="35">
        <v>1572</v>
      </c>
      <c r="C98" s="42" t="str">
        <f>IF(B98="","",VLOOKUP(B98,Liste!$A$4:$D$203,3))</f>
        <v>RUTJES</v>
      </c>
      <c r="D98" s="42" t="str">
        <f>IF(C98="","",VLOOKUP(B98,Liste!$A$4:$D$203,4))</f>
        <v>Jan</v>
      </c>
      <c r="E98" s="42" t="str">
        <f>IF(D98="","",VLOOKUP(B98,Liste!$A$4:$D$203,2))</f>
        <v>M</v>
      </c>
      <c r="F98" s="38">
        <v>0.375</v>
      </c>
      <c r="G98" s="43">
        <v>0.47671296296296295</v>
      </c>
      <c r="H98" s="40">
        <f t="shared" si="0"/>
        <v>0.10171296296296295</v>
      </c>
      <c r="I98" s="3">
        <f>IF(B98="","",COUNTIF($E$4:E98,E98))</f>
        <v>86</v>
      </c>
    </row>
    <row r="99" spans="1:9" ht="15">
      <c r="A99" s="41">
        <f t="shared" si="1"/>
        <v>96</v>
      </c>
      <c r="B99" s="35">
        <v>1544</v>
      </c>
      <c r="C99" s="42" t="str">
        <f>IF(B99="","",VLOOKUP(B99,Liste!$A$4:$D$203,3))</f>
        <v>HERBOMEL</v>
      </c>
      <c r="D99" s="42" t="str">
        <f>IF(C99="","",VLOOKUP(B99,Liste!$A$4:$D$203,4))</f>
        <v>Jean-Claude</v>
      </c>
      <c r="E99" s="42" t="str">
        <f>IF(D99="","",VLOOKUP(B99,Liste!$A$4:$D$203,2))</f>
        <v>M</v>
      </c>
      <c r="F99" s="38">
        <v>0.375</v>
      </c>
      <c r="G99" s="43">
        <v>0.4783912037037037</v>
      </c>
      <c r="H99" s="40">
        <f t="shared" si="0"/>
        <v>0.1033912037037037</v>
      </c>
      <c r="I99" s="3">
        <f>IF(B99="","",COUNTIF($E$4:E99,E99))</f>
        <v>87</v>
      </c>
    </row>
    <row r="100" spans="1:9" ht="15">
      <c r="A100" s="41">
        <f t="shared" si="1"/>
        <v>97</v>
      </c>
      <c r="B100" s="35">
        <v>1537</v>
      </c>
      <c r="C100" s="42" t="str">
        <f>IF(B100="","",VLOOKUP(B100,Liste!$A$4:$D$203,3))</f>
        <v>VERCELLIS</v>
      </c>
      <c r="D100" s="42" t="str">
        <f>IF(C100="","",VLOOKUP(B100,Liste!$A$4:$D$203,4))</f>
        <v>Yves</v>
      </c>
      <c r="E100" s="42" t="str">
        <f>IF(D100="","",VLOOKUP(B100,Liste!$A$4:$D$203,2))</f>
        <v>M</v>
      </c>
      <c r="F100" s="38">
        <v>0.375</v>
      </c>
      <c r="G100" s="43">
        <v>0.4790509259259259</v>
      </c>
      <c r="H100" s="40">
        <f t="shared" si="0"/>
        <v>0.10405092592592591</v>
      </c>
      <c r="I100" s="3">
        <f>IF(B100="","",COUNTIF($E$4:E100,E100))</f>
        <v>88</v>
      </c>
    </row>
    <row r="101" spans="1:9" ht="15">
      <c r="A101" s="41">
        <f t="shared" si="1"/>
        <v>98</v>
      </c>
      <c r="B101" s="35">
        <v>1526</v>
      </c>
      <c r="C101" s="42" t="str">
        <f>IF(B101="","",VLOOKUP(B101,Liste!$A$4:$D$203,3))</f>
        <v>GREENWOOD</v>
      </c>
      <c r="D101" s="42" t="str">
        <f>IF(C101="","",VLOOKUP(B101,Liste!$A$4:$D$203,4))</f>
        <v>Gordon</v>
      </c>
      <c r="E101" s="42" t="str">
        <f>IF(D101="","",VLOOKUP(B101,Liste!$A$4:$D$203,2))</f>
        <v>M</v>
      </c>
      <c r="F101" s="38">
        <v>0.375</v>
      </c>
      <c r="G101" s="43">
        <v>0.4790856481481482</v>
      </c>
      <c r="H101" s="40">
        <f t="shared" si="0"/>
        <v>0.10408564814814819</v>
      </c>
      <c r="I101" s="3">
        <f>IF(B101="","",COUNTIF($E$4:E101,E101))</f>
        <v>89</v>
      </c>
    </row>
    <row r="102" spans="1:9" ht="15">
      <c r="A102" s="41">
        <f t="shared" si="1"/>
        <v>99</v>
      </c>
      <c r="B102" s="35">
        <v>1538</v>
      </c>
      <c r="C102" s="42" t="str">
        <f>IF(B102="","",VLOOKUP(B102,Liste!$A$4:$D$203,3))</f>
        <v>DEGRENON</v>
      </c>
      <c r="D102" s="42" t="str">
        <f>IF(C102="","",VLOOKUP(B102,Liste!$A$4:$D$203,4))</f>
        <v>Dominique</v>
      </c>
      <c r="E102" s="42" t="str">
        <f>IF(D102="","",VLOOKUP(B102,Liste!$A$4:$D$203,2))</f>
        <v>F</v>
      </c>
      <c r="F102" s="38">
        <v>0.375</v>
      </c>
      <c r="G102" s="43">
        <v>0.4794097222222222</v>
      </c>
      <c r="H102" s="40">
        <f t="shared" si="0"/>
        <v>0.10440972222222222</v>
      </c>
      <c r="I102" s="3">
        <f>IF(B102="","",COUNTIF($E$4:E102,E102))</f>
        <v>10</v>
      </c>
    </row>
    <row r="103" spans="1:9" ht="15">
      <c r="A103" s="41">
        <f t="shared" si="1"/>
        <v>100</v>
      </c>
      <c r="B103" s="35">
        <v>1593</v>
      </c>
      <c r="C103" s="42" t="str">
        <f>IF(B103="","",VLOOKUP(B103,Liste!$A$4:$D$203,3))</f>
        <v>DABIN</v>
      </c>
      <c r="D103" s="42" t="str">
        <f>IF(C103="","",VLOOKUP(B103,Liste!$A$4:$D$203,4))</f>
        <v>Stéphane</v>
      </c>
      <c r="E103" s="42" t="str">
        <f>IF(D103="","",VLOOKUP(B103,Liste!$A$4:$D$203,2))</f>
        <v>M</v>
      </c>
      <c r="F103" s="38">
        <v>0.375</v>
      </c>
      <c r="G103" s="43">
        <v>0.48068287037037033</v>
      </c>
      <c r="H103" s="40">
        <f t="shared" si="0"/>
        <v>0.10568287037037033</v>
      </c>
      <c r="I103" s="3">
        <f>IF(B103="","",COUNTIF($E$4:E103,E103))</f>
        <v>90</v>
      </c>
    </row>
    <row r="104" spans="1:9" ht="15">
      <c r="A104" s="41">
        <f t="shared" si="1"/>
        <v>101</v>
      </c>
      <c r="B104" s="35">
        <v>1619</v>
      </c>
      <c r="C104" s="42" t="str">
        <f>IF(B104="","",VLOOKUP(B104,Liste!$A$4:$D$203,3))</f>
        <v>PALOMARES</v>
      </c>
      <c r="D104" s="42" t="str">
        <f>IF(C104="","",VLOOKUP(B104,Liste!$A$4:$D$203,4))</f>
        <v>rené</v>
      </c>
      <c r="E104" s="42" t="str">
        <f>IF(D104="","",VLOOKUP(B104,Liste!$A$4:$D$203,2))</f>
        <v>M</v>
      </c>
      <c r="F104" s="38">
        <v>0.375</v>
      </c>
      <c r="G104" s="43">
        <v>0.4809259259259259</v>
      </c>
      <c r="H104" s="40">
        <f t="shared" si="0"/>
        <v>0.10592592592592592</v>
      </c>
      <c r="I104" s="3">
        <f>IF(B104="","",COUNTIF($E$4:E104,E104))</f>
        <v>91</v>
      </c>
    </row>
    <row r="105" spans="1:9" ht="15">
      <c r="A105" s="41">
        <f t="shared" si="1"/>
        <v>102</v>
      </c>
      <c r="B105" s="35">
        <v>1528</v>
      </c>
      <c r="C105" s="42" t="str">
        <f>IF(B105="","",VLOOKUP(B105,Liste!$A$4:$D$203,3))</f>
        <v>DEBOT</v>
      </c>
      <c r="D105" s="42" t="str">
        <f>IF(C105="","",VLOOKUP(B105,Liste!$A$4:$D$203,4))</f>
        <v>Christian</v>
      </c>
      <c r="E105" s="42" t="str">
        <f>IF(D105="","",VLOOKUP(B105,Liste!$A$4:$D$203,2))</f>
        <v>M</v>
      </c>
      <c r="F105" s="38">
        <v>0.375</v>
      </c>
      <c r="G105" s="43">
        <v>0.4845138888888889</v>
      </c>
      <c r="H105" s="40">
        <f t="shared" si="0"/>
        <v>0.10951388888888891</v>
      </c>
      <c r="I105" s="3">
        <f>IF(B105="","",COUNTIF($E$4:E105,E105))</f>
        <v>92</v>
      </c>
    </row>
    <row r="106" spans="1:9" ht="15">
      <c r="A106" s="41">
        <f t="shared" si="1"/>
        <v>103</v>
      </c>
      <c r="B106" s="35">
        <v>1536</v>
      </c>
      <c r="C106" s="42" t="str">
        <f>IF(B106="","",VLOOKUP(B106,Liste!$A$4:$D$203,3))</f>
        <v>DE PASQUALE</v>
      </c>
      <c r="D106" s="42" t="str">
        <f>IF(C106="","",VLOOKUP(B106,Liste!$A$4:$D$203,4))</f>
        <v>Angelo</v>
      </c>
      <c r="E106" s="42" t="str">
        <f>IF(D106="","",VLOOKUP(B106,Liste!$A$4:$D$203,2))</f>
        <v>M</v>
      </c>
      <c r="F106" s="38">
        <v>0.375</v>
      </c>
      <c r="G106" s="43">
        <v>0.4861111111111111</v>
      </c>
      <c r="H106" s="40">
        <f t="shared" si="0"/>
        <v>0.1111111111111111</v>
      </c>
      <c r="I106" s="3">
        <f>IF(B106="","",COUNTIF($E$4:E106,E106))</f>
        <v>93</v>
      </c>
    </row>
    <row r="107" spans="1:9" ht="15">
      <c r="A107" s="41">
        <f t="shared" si="1"/>
        <v>104</v>
      </c>
      <c r="B107" s="35">
        <v>1522</v>
      </c>
      <c r="C107" s="42" t="str">
        <f>IF(B107="","",VLOOKUP(B107,Liste!$A$4:$D$203,3))</f>
        <v>DENNE</v>
      </c>
      <c r="D107" s="42" t="str">
        <f>IF(C107="","",VLOOKUP(B107,Liste!$A$4:$D$203,4))</f>
        <v>Frédérique</v>
      </c>
      <c r="E107" s="42" t="str">
        <f>IF(D107="","",VLOOKUP(B107,Liste!$A$4:$D$203,2))</f>
        <v>F</v>
      </c>
      <c r="F107" s="38">
        <v>0.375</v>
      </c>
      <c r="G107" s="43">
        <v>0.4865509259259259</v>
      </c>
      <c r="H107" s="40">
        <f t="shared" si="0"/>
        <v>0.11155092592592591</v>
      </c>
      <c r="I107" s="3">
        <f>IF(B107="","",COUNTIF($E$4:E107,E107))</f>
        <v>11</v>
      </c>
    </row>
    <row r="108" spans="1:9" ht="15">
      <c r="A108" s="41">
        <f t="shared" si="1"/>
        <v>105</v>
      </c>
      <c r="B108" s="35">
        <v>1603</v>
      </c>
      <c r="C108" s="42" t="str">
        <f>IF(B108="","",VLOOKUP(B108,Liste!$A$4:$D$203,3))</f>
        <v>ALBERT</v>
      </c>
      <c r="D108" s="42" t="str">
        <f>IF(C108="","",VLOOKUP(B108,Liste!$A$4:$D$203,4))</f>
        <v>Sabine</v>
      </c>
      <c r="E108" s="42" t="str">
        <f>IF(D108="","",VLOOKUP(B108,Liste!$A$4:$D$203,2))</f>
        <v>F</v>
      </c>
      <c r="F108" s="38">
        <v>0.375</v>
      </c>
      <c r="G108" s="43">
        <v>0.4866898148148148</v>
      </c>
      <c r="H108" s="40">
        <f t="shared" si="0"/>
        <v>0.11168981481481483</v>
      </c>
      <c r="I108" s="3">
        <f>IF(B108="","",COUNTIF($E$4:E108,E108))</f>
        <v>12</v>
      </c>
    </row>
    <row r="109" spans="1:9" ht="15">
      <c r="A109" s="41">
        <f t="shared" si="1"/>
        <v>106</v>
      </c>
      <c r="B109" s="35">
        <v>1533</v>
      </c>
      <c r="C109" s="42" t="str">
        <f>IF(B109="","",VLOOKUP(B109,Liste!$A$4:$D$203,3))</f>
        <v>CAUWET</v>
      </c>
      <c r="D109" s="42" t="str">
        <f>IF(C109="","",VLOOKUP(B109,Liste!$A$4:$D$203,4))</f>
        <v>François</v>
      </c>
      <c r="E109" s="42" t="str">
        <f>IF(D109="","",VLOOKUP(B109,Liste!$A$4:$D$203,2))</f>
        <v>M</v>
      </c>
      <c r="F109" s="38">
        <v>0.375</v>
      </c>
      <c r="G109" s="43">
        <v>0.48685185185185187</v>
      </c>
      <c r="H109" s="40">
        <f t="shared" si="0"/>
        <v>0.11185185185185187</v>
      </c>
      <c r="I109" s="3">
        <f>IF(B109="","",COUNTIF($E$4:E109,E109))</f>
        <v>94</v>
      </c>
    </row>
    <row r="110" spans="1:9" ht="15">
      <c r="A110" s="41">
        <f t="shared" si="1"/>
        <v>107</v>
      </c>
      <c r="B110" s="35">
        <v>1514</v>
      </c>
      <c r="C110" s="42" t="str">
        <f>IF(B110="","",VLOOKUP(B110,Liste!$A$4:$D$203,3))</f>
        <v>FAVIER</v>
      </c>
      <c r="D110" s="42" t="str">
        <f>IF(C110="","",VLOOKUP(B110,Liste!$A$4:$D$203,4))</f>
        <v>Maryse</v>
      </c>
      <c r="E110" s="42" t="str">
        <f>IF(D110="","",VLOOKUP(B110,Liste!$A$4:$D$203,2))</f>
        <v>F</v>
      </c>
      <c r="F110" s="38">
        <v>0.375</v>
      </c>
      <c r="G110" s="43">
        <v>0.4875115740740741</v>
      </c>
      <c r="H110" s="40">
        <f t="shared" si="0"/>
        <v>0.11251157407407408</v>
      </c>
      <c r="I110" s="3">
        <f>IF(B110="","",COUNTIF($E$4:E110,E110))</f>
        <v>13</v>
      </c>
    </row>
    <row r="111" spans="1:9" ht="15">
      <c r="A111" s="41">
        <f t="shared" si="1"/>
        <v>108</v>
      </c>
      <c r="B111" s="35">
        <v>1552</v>
      </c>
      <c r="C111" s="42" t="str">
        <f>IF(B111="","",VLOOKUP(B111,Liste!$A$4:$D$203,3))</f>
        <v>TEMPERE</v>
      </c>
      <c r="D111" s="42" t="str">
        <f>IF(C111="","",VLOOKUP(B111,Liste!$A$4:$D$203,4))</f>
        <v>Michel</v>
      </c>
      <c r="E111" s="42" t="str">
        <f>IF(D111="","",VLOOKUP(B111,Liste!$A$4:$D$203,2))</f>
        <v>M</v>
      </c>
      <c r="F111" s="38">
        <v>0.375</v>
      </c>
      <c r="G111" s="43">
        <v>0.48865740740740743</v>
      </c>
      <c r="H111" s="40">
        <f t="shared" si="0"/>
        <v>0.11365740740740743</v>
      </c>
      <c r="I111" s="3">
        <f>IF(B111="","",COUNTIF($E$4:E111,E111))</f>
        <v>95</v>
      </c>
    </row>
    <row r="112" spans="1:9" ht="15">
      <c r="A112" s="41">
        <f t="shared" si="1"/>
        <v>109</v>
      </c>
      <c r="B112" s="35">
        <v>1617</v>
      </c>
      <c r="C112" s="42" t="str">
        <f>IF(B112="","",VLOOKUP(B112,Liste!$A$4:$D$203,3))</f>
        <v>NAWROCKI</v>
      </c>
      <c r="D112" s="42" t="str">
        <f>IF(C112="","",VLOOKUP(B112,Liste!$A$4:$D$203,4))</f>
        <v>Françoise</v>
      </c>
      <c r="E112" s="42" t="str">
        <f>IF(D112="","",VLOOKUP(B112,Liste!$A$4:$D$203,2))</f>
        <v>F</v>
      </c>
      <c r="F112" s="38">
        <v>0.375</v>
      </c>
      <c r="G112" s="43">
        <v>0.4893518518518518</v>
      </c>
      <c r="H112" s="40">
        <f t="shared" si="0"/>
        <v>0.11435185185185182</v>
      </c>
      <c r="I112" s="3">
        <f>IF(B112="","",COUNTIF($E$4:E112,E112))</f>
        <v>14</v>
      </c>
    </row>
    <row r="113" spans="1:9" ht="15">
      <c r="A113" s="41">
        <f t="shared" si="1"/>
        <v>110</v>
      </c>
      <c r="B113" s="35">
        <v>1571</v>
      </c>
      <c r="C113" s="42" t="str">
        <f>IF(B113="","",VLOOKUP(B113,Liste!$A$4:$D$203,3))</f>
        <v>DUMOUX</v>
      </c>
      <c r="D113" s="42" t="str">
        <f>IF(C113="","",VLOOKUP(B113,Liste!$A$4:$D$203,4))</f>
        <v>Véronique</v>
      </c>
      <c r="E113" s="42" t="str">
        <f>IF(D113="","",VLOOKUP(B113,Liste!$A$4:$D$203,2))</f>
        <v>F</v>
      </c>
      <c r="F113" s="38">
        <v>0.375</v>
      </c>
      <c r="G113" s="43">
        <v>0.4900925925925926</v>
      </c>
      <c r="H113" s="40">
        <f t="shared" si="0"/>
        <v>0.11509259259259258</v>
      </c>
      <c r="I113" s="3">
        <f>IF(B113="","",COUNTIF($E$4:E113,E113))</f>
        <v>15</v>
      </c>
    </row>
    <row r="114" spans="1:9" ht="15">
      <c r="A114" s="41">
        <f t="shared" si="1"/>
        <v>111</v>
      </c>
      <c r="B114" s="35">
        <v>1616</v>
      </c>
      <c r="C114" s="42" t="str">
        <f>IF(B114="","",VLOOKUP(B114,Liste!$A$4:$D$203,3))</f>
        <v>DUBOIS</v>
      </c>
      <c r="D114" s="42" t="str">
        <f>IF(C114="","",VLOOKUP(B114,Liste!$A$4:$D$203,4))</f>
        <v>Evelyne</v>
      </c>
      <c r="E114" s="42" t="str">
        <f>IF(D114="","",VLOOKUP(B114,Liste!$A$4:$D$203,2))</f>
        <v>F</v>
      </c>
      <c r="F114" s="38">
        <v>0.375</v>
      </c>
      <c r="G114" s="43">
        <v>0.4900925925925926</v>
      </c>
      <c r="H114" s="40">
        <f t="shared" si="0"/>
        <v>0.11509259259259258</v>
      </c>
      <c r="I114" s="3">
        <f>IF(B114="","",COUNTIF($E$4:E114,E114))</f>
        <v>16</v>
      </c>
    </row>
    <row r="115" spans="1:9" ht="15">
      <c r="A115" s="41">
        <f t="shared" si="1"/>
        <v>112</v>
      </c>
      <c r="B115" s="35">
        <v>1573</v>
      </c>
      <c r="C115" s="42" t="str">
        <f>IF(B115="","",VLOOKUP(B115,Liste!$A$4:$D$203,3))</f>
        <v>DUMOUX</v>
      </c>
      <c r="D115" s="42" t="str">
        <f>IF(C115="","",VLOOKUP(B115,Liste!$A$4:$D$203,4))</f>
        <v>Jacques</v>
      </c>
      <c r="E115" s="42" t="str">
        <f>IF(D115="","",VLOOKUP(B115,Liste!$A$4:$D$203,2))</f>
        <v>M</v>
      </c>
      <c r="F115" s="38">
        <v>0.375</v>
      </c>
      <c r="G115" s="43">
        <v>0.4902777777777778</v>
      </c>
      <c r="H115" s="40">
        <f t="shared" si="0"/>
        <v>0.11527777777777781</v>
      </c>
      <c r="I115" s="3">
        <f>IF(B115="","",COUNTIF($E$4:E115,E115))</f>
        <v>96</v>
      </c>
    </row>
    <row r="116" spans="1:9" ht="15">
      <c r="A116" s="41">
        <f t="shared" si="1"/>
        <v>113</v>
      </c>
      <c r="B116" s="35">
        <v>1614</v>
      </c>
      <c r="C116" s="42" t="str">
        <f>IF(B116="","",VLOOKUP(B116,Liste!$A$4:$D$203,3))</f>
        <v>BRACQ</v>
      </c>
      <c r="D116" s="42" t="str">
        <f>IF(C116="","",VLOOKUP(B116,Liste!$A$4:$D$203,4))</f>
        <v>Daniel</v>
      </c>
      <c r="E116" s="42" t="str">
        <f>IF(D116="","",VLOOKUP(B116,Liste!$A$4:$D$203,2))</f>
        <v>M</v>
      </c>
      <c r="F116" s="38">
        <v>0.375</v>
      </c>
      <c r="G116" s="43">
        <v>0.4902777777777778</v>
      </c>
      <c r="H116" s="40">
        <f t="shared" si="0"/>
        <v>0.11527777777777781</v>
      </c>
      <c r="I116" s="3">
        <f>IF(B116="","",COUNTIF($E$4:E116,E116))</f>
        <v>97</v>
      </c>
    </row>
    <row r="117" spans="1:9" ht="15">
      <c r="A117" s="41">
        <f t="shared" si="1"/>
        <v>114</v>
      </c>
      <c r="B117" s="35">
        <v>1575</v>
      </c>
      <c r="C117" s="42" t="str">
        <f>IF(B117="","",VLOOKUP(B117,Liste!$A$4:$D$203,3))</f>
        <v>MURE</v>
      </c>
      <c r="D117" s="42" t="str">
        <f>IF(C117="","",VLOOKUP(B117,Liste!$A$4:$D$203,4))</f>
        <v>André</v>
      </c>
      <c r="E117" s="42" t="str">
        <f>IF(D117="","",VLOOKUP(B117,Liste!$A$4:$D$203,2))</f>
        <v>M</v>
      </c>
      <c r="F117" s="38">
        <v>0.375</v>
      </c>
      <c r="G117" s="43">
        <v>0.4907523148148148</v>
      </c>
      <c r="H117" s="40">
        <f t="shared" si="0"/>
        <v>0.1157523148148148</v>
      </c>
      <c r="I117" s="3">
        <f>IF(B117="","",COUNTIF($E$4:E117,E117))</f>
        <v>98</v>
      </c>
    </row>
    <row r="118" spans="1:9" ht="15">
      <c r="A118" s="41">
        <f t="shared" si="1"/>
        <v>115</v>
      </c>
      <c r="B118" s="35">
        <v>1558</v>
      </c>
      <c r="C118" s="42" t="str">
        <f>IF(B118="","",VLOOKUP(B118,Liste!$A$4:$D$203,3))</f>
        <v>TISSOT</v>
      </c>
      <c r="D118" s="42" t="str">
        <f>IF(C118="","",VLOOKUP(B118,Liste!$A$4:$D$203,4))</f>
        <v>Jean-Pierre</v>
      </c>
      <c r="E118" s="42" t="str">
        <f>IF(D118="","",VLOOKUP(B118,Liste!$A$4:$D$203,2))</f>
        <v>M</v>
      </c>
      <c r="F118" s="38">
        <v>0.375</v>
      </c>
      <c r="G118" s="43">
        <v>0.49583333333333335</v>
      </c>
      <c r="H118" s="40">
        <f t="shared" si="0"/>
        <v>0.12083333333333335</v>
      </c>
      <c r="I118" s="3">
        <f>IF(B118="","",COUNTIF($E$4:E118,E118))</f>
        <v>99</v>
      </c>
    </row>
    <row r="119" spans="1:9" ht="15">
      <c r="A119" s="41">
        <f t="shared" si="1"/>
        <v>116</v>
      </c>
      <c r="B119" s="35"/>
      <c r="C119" s="42">
        <f>IF(B119="","",VLOOKUP(B119,Liste!$A$4:$D$203,3))</f>
      </c>
      <c r="D119" s="42">
        <f>IF(C119="","",VLOOKUP(B119,Liste!$A$4:$D$203,4))</f>
      </c>
      <c r="E119" s="42">
        <f>IF(D119="","",VLOOKUP(B119,Liste!$A$4:$D$203,2))</f>
      </c>
      <c r="F119" s="38">
        <v>0.375</v>
      </c>
      <c r="G119" s="43"/>
      <c r="H119" s="40">
        <f t="shared" si="0"/>
      </c>
      <c r="I119" s="3">
        <f>IF(B119="","",COUNTIF($E$4:E119,E119))</f>
      </c>
    </row>
    <row r="120" spans="1:9" ht="15">
      <c r="A120" s="41">
        <f t="shared" si="1"/>
        <v>117</v>
      </c>
      <c r="B120" s="35"/>
      <c r="C120" s="42">
        <f>IF(B120="","",VLOOKUP(B120,Liste!$A$4:$D$203,3))</f>
      </c>
      <c r="D120" s="42">
        <f>IF(C120="","",VLOOKUP(B120,Liste!$A$4:$D$203,4))</f>
      </c>
      <c r="E120" s="42">
        <f>IF(D120="","",VLOOKUP(B120,Liste!$A$4:$D$203,2))</f>
      </c>
      <c r="F120" s="38">
        <v>0.375</v>
      </c>
      <c r="G120" s="43"/>
      <c r="H120" s="40">
        <f t="shared" si="0"/>
      </c>
      <c r="I120" s="3">
        <f>IF(B120="","",COUNTIF($E$4:E120,E120))</f>
      </c>
    </row>
    <row r="121" spans="1:9" ht="15">
      <c r="A121" s="41">
        <f t="shared" si="1"/>
        <v>118</v>
      </c>
      <c r="B121" s="35"/>
      <c r="C121" s="42">
        <f>IF(B121="","",VLOOKUP(B121,Liste!$A$4:$D$203,3))</f>
      </c>
      <c r="D121" s="42">
        <f>IF(C121="","",VLOOKUP(B121,Liste!$A$4:$D$203,4))</f>
      </c>
      <c r="E121" s="42">
        <f>IF(D121="","",VLOOKUP(B121,Liste!$A$4:$D$203,2))</f>
      </c>
      <c r="F121" s="38">
        <v>0.375</v>
      </c>
      <c r="G121" s="43"/>
      <c r="H121" s="40">
        <f t="shared" si="0"/>
      </c>
      <c r="I121" s="3">
        <f>IF(B121="","",COUNTIF($E$4:E121,E121))</f>
      </c>
    </row>
    <row r="122" spans="1:9" ht="15">
      <c r="A122" s="41">
        <f t="shared" si="1"/>
        <v>119</v>
      </c>
      <c r="B122" s="35"/>
      <c r="C122" s="42">
        <f>IF(B122="","",VLOOKUP(B122,Liste!$A$4:$D$203,3))</f>
      </c>
      <c r="D122" s="42">
        <f>IF(C122="","",VLOOKUP(B122,Liste!$A$4:$D$203,4))</f>
      </c>
      <c r="E122" s="42">
        <f>IF(D122="","",VLOOKUP(B122,Liste!$A$4:$D$203,2))</f>
      </c>
      <c r="F122" s="38">
        <v>0.375</v>
      </c>
      <c r="G122" s="43"/>
      <c r="H122" s="40">
        <f t="shared" si="0"/>
      </c>
      <c r="I122" s="3">
        <f>IF(B122="","",COUNTIF($E$4:E122,E122))</f>
      </c>
    </row>
    <row r="123" spans="1:9" ht="15">
      <c r="A123" s="41">
        <f t="shared" si="1"/>
        <v>120</v>
      </c>
      <c r="B123" s="35"/>
      <c r="C123" s="42">
        <f>IF(B123="","",VLOOKUP(B123,Liste!$A$4:$D$203,3))</f>
      </c>
      <c r="D123" s="42">
        <f>IF(C123="","",VLOOKUP(B123,Liste!$A$4:$D$203,4))</f>
      </c>
      <c r="E123" s="42">
        <f>IF(D123="","",VLOOKUP(B123,Liste!$A$4:$D$203,2))</f>
      </c>
      <c r="F123" s="38">
        <v>0.375</v>
      </c>
      <c r="G123" s="43"/>
      <c r="H123" s="40">
        <f t="shared" si="0"/>
      </c>
      <c r="I123" s="3">
        <f>IF(B123="","",COUNTIF($E$4:E123,E123))</f>
      </c>
    </row>
    <row r="124" spans="1:9" ht="15">
      <c r="A124" s="41">
        <f t="shared" si="1"/>
        <v>121</v>
      </c>
      <c r="B124" s="35"/>
      <c r="C124" s="42">
        <f>IF(B124="","",VLOOKUP(B124,Liste!$A$4:$D$203,3))</f>
      </c>
      <c r="D124" s="42">
        <f>IF(C124="","",VLOOKUP(B124,Liste!$A$4:$D$203,4))</f>
      </c>
      <c r="E124" s="42">
        <f>IF(D124="","",VLOOKUP(B124,Liste!$A$4:$D$203,2))</f>
      </c>
      <c r="F124" s="38">
        <v>0.375</v>
      </c>
      <c r="G124" s="43"/>
      <c r="H124" s="40">
        <f t="shared" si="0"/>
      </c>
      <c r="I124" s="3">
        <f>IF(B124="","",COUNTIF($E$4:E124,E124))</f>
      </c>
    </row>
    <row r="125" spans="1:9" ht="15">
      <c r="A125" s="41">
        <f t="shared" si="1"/>
        <v>122</v>
      </c>
      <c r="B125" s="35"/>
      <c r="C125" s="42">
        <f>IF(B125="","",VLOOKUP(B125,Liste!$A$4:$D$203,3))</f>
      </c>
      <c r="D125" s="42">
        <f>IF(C125="","",VLOOKUP(B125,Liste!$A$4:$D$203,4))</f>
      </c>
      <c r="E125" s="42">
        <f>IF(D125="","",VLOOKUP(B125,Liste!$A$4:$D$203,2))</f>
      </c>
      <c r="F125" s="38">
        <v>0.375</v>
      </c>
      <c r="G125" s="43"/>
      <c r="H125" s="40">
        <f t="shared" si="0"/>
      </c>
      <c r="I125" s="3">
        <f>IF(B125="","",COUNTIF($E$4:E125,E125))</f>
      </c>
    </row>
    <row r="126" spans="1:9" ht="15">
      <c r="A126" s="41">
        <f t="shared" si="1"/>
        <v>123</v>
      </c>
      <c r="B126" s="35"/>
      <c r="C126" s="42">
        <f>IF(B126="","",VLOOKUP(B126,Liste!$A$4:$D$203,3))</f>
      </c>
      <c r="D126" s="42">
        <f>IF(C126="","",VLOOKUP(B126,Liste!$A$4:$D$203,4))</f>
      </c>
      <c r="E126" s="42">
        <f>IF(D126="","",VLOOKUP(B126,Liste!$A$4:$D$203,2))</f>
      </c>
      <c r="F126" s="38">
        <v>0.375</v>
      </c>
      <c r="G126" s="43"/>
      <c r="H126" s="40">
        <f t="shared" si="0"/>
      </c>
      <c r="I126" s="3">
        <f>IF(B126="","",COUNTIF($E$4:E126,E126))</f>
      </c>
    </row>
    <row r="127" spans="1:9" ht="15">
      <c r="A127" s="41">
        <f t="shared" si="1"/>
        <v>124</v>
      </c>
      <c r="B127" s="35"/>
      <c r="C127" s="42">
        <f>IF(B127="","",VLOOKUP(B127,Liste!$A$4:$D$203,3))</f>
      </c>
      <c r="D127" s="42">
        <f>IF(C127="","",VLOOKUP(B127,Liste!$A$4:$D$203,4))</f>
      </c>
      <c r="E127" s="42">
        <f>IF(D127="","",VLOOKUP(B127,Liste!$A$4:$D$203,2))</f>
      </c>
      <c r="F127" s="38">
        <v>0.375</v>
      </c>
      <c r="G127" s="43"/>
      <c r="H127" s="40">
        <f t="shared" si="0"/>
      </c>
      <c r="I127" s="3">
        <f>IF(B127="","",COUNTIF($E$4:E127,E127))</f>
      </c>
    </row>
    <row r="128" spans="1:9" ht="15">
      <c r="A128" s="41">
        <f t="shared" si="1"/>
        <v>125</v>
      </c>
      <c r="B128" s="35"/>
      <c r="C128" s="42">
        <f>IF(B128="","",VLOOKUP(B128,Liste!$A$4:$D$203,3))</f>
      </c>
      <c r="D128" s="42">
        <f>IF(C128="","",VLOOKUP(B128,Liste!$A$4:$D$203,4))</f>
      </c>
      <c r="E128" s="42">
        <f>IF(D128="","",VLOOKUP(B128,Liste!$A$4:$D$203,2))</f>
      </c>
      <c r="F128" s="38">
        <v>0.375</v>
      </c>
      <c r="G128" s="43"/>
      <c r="H128" s="40">
        <f t="shared" si="0"/>
      </c>
      <c r="I128" s="3">
        <f>IF(B128="","",COUNTIF($E$4:E128,E128))</f>
      </c>
    </row>
    <row r="129" spans="1:9" ht="15">
      <c r="A129" s="41">
        <f t="shared" si="1"/>
        <v>126</v>
      </c>
      <c r="B129" s="35"/>
      <c r="C129" s="42">
        <f>IF(B129="","",VLOOKUP(B129,Liste!$A$4:$D$203,3))</f>
      </c>
      <c r="D129" s="42">
        <f>IF(C129="","",VLOOKUP(B129,Liste!$A$4:$D$203,4))</f>
      </c>
      <c r="E129" s="42">
        <f>IF(D129="","",VLOOKUP(B129,Liste!$A$4:$D$203,2))</f>
      </c>
      <c r="F129" s="38">
        <v>0.375</v>
      </c>
      <c r="G129" s="43"/>
      <c r="H129" s="40">
        <f t="shared" si="0"/>
      </c>
      <c r="I129" s="3">
        <f>IF(B129="","",COUNTIF($E$4:E129,E129))</f>
      </c>
    </row>
    <row r="130" spans="1:9" ht="15">
      <c r="A130" s="41">
        <f t="shared" si="1"/>
        <v>127</v>
      </c>
      <c r="B130" s="35"/>
      <c r="C130" s="42">
        <f>IF(B130="","",VLOOKUP(B130,Liste!$A$4:$D$203,3))</f>
      </c>
      <c r="D130" s="42">
        <f>IF(C130="","",VLOOKUP(B130,Liste!$A$4:$D$203,4))</f>
      </c>
      <c r="E130" s="42">
        <f>IF(D130="","",VLOOKUP(B130,Liste!$A$4:$D$203,2))</f>
      </c>
      <c r="F130" s="38">
        <v>0.375</v>
      </c>
      <c r="G130" s="43"/>
      <c r="H130" s="40">
        <f t="shared" si="0"/>
      </c>
      <c r="I130" s="3">
        <f>IF(B130="","",COUNTIF($E$4:E130,E130))</f>
      </c>
    </row>
    <row r="131" spans="1:9" ht="15">
      <c r="A131" s="41">
        <f t="shared" si="1"/>
        <v>128</v>
      </c>
      <c r="B131" s="35"/>
      <c r="C131" s="42">
        <f>IF(B131="","",VLOOKUP(B131,Liste!$A$4:$D$203,3))</f>
      </c>
      <c r="D131" s="42">
        <f>IF(C131="","",VLOOKUP(B131,Liste!$A$4:$D$203,4))</f>
      </c>
      <c r="E131" s="42">
        <f>IF(D131="","",VLOOKUP(B131,Liste!$A$4:$D$203,2))</f>
      </c>
      <c r="F131" s="38">
        <v>0.375</v>
      </c>
      <c r="G131" s="43"/>
      <c r="H131" s="40">
        <f t="shared" si="0"/>
      </c>
      <c r="I131" s="3">
        <f>IF(B131="","",COUNTIF($E$4:E131,E131))</f>
      </c>
    </row>
    <row r="132" spans="1:9" ht="15">
      <c r="A132" s="41">
        <f t="shared" si="1"/>
        <v>129</v>
      </c>
      <c r="B132" s="35"/>
      <c r="C132" s="42">
        <f>IF(B132="","",VLOOKUP(B132,Liste!$A$4:$D$203,3))</f>
      </c>
      <c r="D132" s="42">
        <f>IF(C132="","",VLOOKUP(B132,Liste!$A$4:$D$203,4))</f>
      </c>
      <c r="E132" s="42">
        <f>IF(D132="","",VLOOKUP(B132,Liste!$A$4:$D$203,2))</f>
      </c>
      <c r="F132" s="38">
        <v>0.375</v>
      </c>
      <c r="G132" s="43"/>
      <c r="H132" s="40">
        <f t="shared" si="0"/>
      </c>
      <c r="I132" s="3">
        <f>IF(B132="","",COUNTIF($E$4:E132,E132))</f>
      </c>
    </row>
    <row r="133" spans="1:9" ht="15">
      <c r="A133" s="41">
        <f t="shared" si="1"/>
        <v>130</v>
      </c>
      <c r="B133" s="35"/>
      <c r="C133" s="42">
        <f>IF(B133="","",VLOOKUP(B133,Liste!$A$4:$D$203,3))</f>
      </c>
      <c r="D133" s="42">
        <f>IF(C133="","",VLOOKUP(B133,Liste!$A$4:$D$203,4))</f>
      </c>
      <c r="E133" s="42">
        <f>IF(D133="","",VLOOKUP(B133,Liste!$A$4:$D$203,2))</f>
      </c>
      <c r="F133" s="38">
        <v>0.375</v>
      </c>
      <c r="G133" s="43"/>
      <c r="H133" s="40">
        <f t="shared" si="0"/>
      </c>
      <c r="I133" s="3">
        <f>IF(B133="","",COUNTIF($E$4:E133,E133))</f>
      </c>
    </row>
    <row r="134" spans="1:9" ht="15">
      <c r="A134" s="41">
        <f t="shared" si="1"/>
        <v>131</v>
      </c>
      <c r="B134" s="35"/>
      <c r="C134" s="42">
        <f>IF(B134="","",VLOOKUP(B134,Liste!$A$4:$D$203,3))</f>
      </c>
      <c r="D134" s="42">
        <f>IF(C134="","",VLOOKUP(B134,Liste!$A$4:$D$203,4))</f>
      </c>
      <c r="E134" s="42">
        <f>IF(D134="","",VLOOKUP(B134,Liste!$A$4:$D$203,2))</f>
      </c>
      <c r="F134" s="38">
        <v>0.375</v>
      </c>
      <c r="G134" s="43"/>
      <c r="H134" s="40">
        <f t="shared" si="0"/>
      </c>
      <c r="I134" s="3">
        <f>IF(B134="","",COUNTIF($E$4:E134,E134))</f>
      </c>
    </row>
    <row r="135" spans="1:9" ht="15">
      <c r="A135" s="41">
        <f t="shared" si="1"/>
        <v>132</v>
      </c>
      <c r="B135" s="35"/>
      <c r="C135" s="42">
        <f>IF(B135="","",VLOOKUP(B135,Liste!$A$4:$D$203,3))</f>
      </c>
      <c r="D135" s="42">
        <f>IF(C135="","",VLOOKUP(B135,Liste!$A$4:$D$203,4))</f>
      </c>
      <c r="E135" s="42">
        <f>IF(D135="","",VLOOKUP(B135,Liste!$A$4:$D$203,2))</f>
      </c>
      <c r="F135" s="38">
        <v>0.375</v>
      </c>
      <c r="G135" s="43"/>
      <c r="H135" s="40">
        <f t="shared" si="0"/>
      </c>
      <c r="I135" s="3">
        <f>IF(B135="","",COUNTIF($E$4:E135,E135))</f>
      </c>
    </row>
    <row r="136" spans="1:9" ht="15">
      <c r="A136" s="41">
        <f t="shared" si="1"/>
        <v>133</v>
      </c>
      <c r="B136" s="35"/>
      <c r="C136" s="42">
        <f>IF(B136="","",VLOOKUP(B136,Liste!$A$4:$D$203,3))</f>
      </c>
      <c r="D136" s="42">
        <f>IF(C136="","",VLOOKUP(B136,Liste!$A$4:$D$203,4))</f>
      </c>
      <c r="E136" s="42">
        <f>IF(D136="","",VLOOKUP(B136,Liste!$A$4:$D$203,2))</f>
      </c>
      <c r="F136" s="38">
        <v>0.375</v>
      </c>
      <c r="G136" s="43"/>
      <c r="H136" s="40">
        <f t="shared" si="0"/>
      </c>
      <c r="I136" s="3">
        <f>IF(B136="","",COUNTIF($E$4:E136,E136))</f>
      </c>
    </row>
    <row r="137" spans="1:9" ht="15">
      <c r="A137" s="41">
        <f t="shared" si="1"/>
        <v>134</v>
      </c>
      <c r="B137" s="35"/>
      <c r="C137" s="42">
        <f>IF(B137="","",VLOOKUP(B137,Liste!$A$4:$D$203,3))</f>
      </c>
      <c r="D137" s="42">
        <f>IF(C137="","",VLOOKUP(B137,Liste!$A$4:$D$203,4))</f>
      </c>
      <c r="E137" s="42">
        <f>IF(D137="","",VLOOKUP(B137,Liste!$A$4:$D$203,2))</f>
      </c>
      <c r="F137" s="38">
        <v>0.375</v>
      </c>
      <c r="G137" s="43"/>
      <c r="H137" s="40">
        <f t="shared" si="0"/>
      </c>
      <c r="I137" s="3">
        <f>IF(B137="","",COUNTIF($E$4:E137,E137))</f>
      </c>
    </row>
    <row r="138" spans="1:9" ht="15">
      <c r="A138" s="41">
        <f t="shared" si="1"/>
        <v>135</v>
      </c>
      <c r="B138" s="35"/>
      <c r="C138" s="42">
        <f>IF(B138="","",VLOOKUP(B138,Liste!$A$4:$D$203,3))</f>
      </c>
      <c r="D138" s="42">
        <f>IF(C138="","",VLOOKUP(B138,Liste!$A$4:$D$203,4))</f>
      </c>
      <c r="E138" s="42">
        <f>IF(D138="","",VLOOKUP(B138,Liste!$A$4:$D$203,2))</f>
      </c>
      <c r="F138" s="38">
        <v>0.375</v>
      </c>
      <c r="G138" s="43"/>
      <c r="H138" s="40">
        <f t="shared" si="0"/>
      </c>
      <c r="I138" s="3">
        <f>IF(B138="","",COUNTIF($E$4:E138,E138))</f>
      </c>
    </row>
    <row r="139" spans="1:9" ht="15">
      <c r="A139" s="41">
        <f t="shared" si="1"/>
        <v>136</v>
      </c>
      <c r="B139" s="35"/>
      <c r="C139" s="42">
        <f>IF(B139="","",VLOOKUP(B139,Liste!$A$4:$D$203,3))</f>
      </c>
      <c r="D139" s="42">
        <f>IF(C139="","",VLOOKUP(B139,Liste!$A$4:$D$203,4))</f>
      </c>
      <c r="E139" s="42">
        <f>IF(D139="","",VLOOKUP(B139,Liste!$A$4:$D$203,2))</f>
      </c>
      <c r="F139" s="38">
        <v>0.375</v>
      </c>
      <c r="G139" s="43"/>
      <c r="H139" s="40">
        <f t="shared" si="0"/>
      </c>
      <c r="I139" s="3">
        <f>IF(B139="","",COUNTIF($E$4:E139,E139))</f>
      </c>
    </row>
    <row r="140" spans="1:9" ht="15">
      <c r="A140" s="41">
        <f t="shared" si="1"/>
        <v>137</v>
      </c>
      <c r="B140" s="35"/>
      <c r="C140" s="42">
        <f>IF(B140="","",VLOOKUP(B140,Liste!$A$4:$D$203,3))</f>
      </c>
      <c r="D140" s="42">
        <f>IF(C140="","",VLOOKUP(B140,Liste!$A$4:$D$203,4))</f>
      </c>
      <c r="E140" s="42">
        <f>IF(D140="","",VLOOKUP(B140,Liste!$A$4:$D$203,2))</f>
      </c>
      <c r="F140" s="38">
        <v>0.375</v>
      </c>
      <c r="G140" s="43"/>
      <c r="H140" s="40">
        <f t="shared" si="0"/>
      </c>
      <c r="I140" s="3">
        <f>IF(B140="","",COUNTIF($E$4:E140,E140))</f>
      </c>
    </row>
    <row r="141" spans="1:9" ht="15">
      <c r="A141" s="41">
        <f t="shared" si="1"/>
        <v>138</v>
      </c>
      <c r="B141" s="35"/>
      <c r="C141" s="42">
        <f>IF(B141="","",VLOOKUP(B141,Liste!$A$4:$D$203,3))</f>
      </c>
      <c r="D141" s="42">
        <f>IF(C141="","",VLOOKUP(B141,Liste!$A$4:$D$203,4))</f>
      </c>
      <c r="E141" s="42">
        <f>IF(D141="","",VLOOKUP(B141,Liste!$A$4:$D$203,2))</f>
      </c>
      <c r="F141" s="38">
        <v>0.375</v>
      </c>
      <c r="G141" s="43"/>
      <c r="H141" s="40">
        <f t="shared" si="0"/>
      </c>
      <c r="I141" s="3">
        <f>IF(B141="","",COUNTIF($E$4:E141,E141))</f>
      </c>
    </row>
    <row r="142" spans="1:9" ht="15">
      <c r="A142" s="41">
        <f t="shared" si="1"/>
        <v>139</v>
      </c>
      <c r="B142" s="35"/>
      <c r="C142" s="42">
        <f>IF(B142="","",VLOOKUP(B142,Liste!$A$4:$D$203,3))</f>
      </c>
      <c r="D142" s="42">
        <f>IF(C142="","",VLOOKUP(B142,Liste!$A$4:$D$203,4))</f>
      </c>
      <c r="E142" s="42">
        <f>IF(D142="","",VLOOKUP(B142,Liste!$A$4:$D$203,2))</f>
      </c>
      <c r="F142" s="38">
        <v>0.375</v>
      </c>
      <c r="G142" s="43"/>
      <c r="H142" s="40">
        <f t="shared" si="0"/>
      </c>
      <c r="I142" s="3">
        <f>IF(B142="","",COUNTIF($E$4:E142,E142))</f>
      </c>
    </row>
    <row r="143" spans="1:9" ht="15">
      <c r="A143" s="41">
        <f t="shared" si="1"/>
        <v>140</v>
      </c>
      <c r="B143" s="35"/>
      <c r="C143" s="42">
        <f>IF(B143="","",VLOOKUP(B143,Liste!$A$4:$D$203,3))</f>
      </c>
      <c r="D143" s="42">
        <f>IF(C143="","",VLOOKUP(B143,Liste!$A$4:$D$203,4))</f>
      </c>
      <c r="E143" s="42">
        <f>IF(D143="","",VLOOKUP(B143,Liste!$A$4:$D$203,2))</f>
      </c>
      <c r="F143" s="38">
        <v>0.375</v>
      </c>
      <c r="G143" s="43"/>
      <c r="H143" s="40">
        <f t="shared" si="0"/>
      </c>
      <c r="I143" s="3">
        <f>IF(B143="","",COUNTIF($E$4:E143,E143))</f>
      </c>
    </row>
    <row r="144" spans="1:9" ht="15">
      <c r="A144" s="41">
        <f t="shared" si="1"/>
        <v>141</v>
      </c>
      <c r="B144" s="35"/>
      <c r="C144" s="42">
        <f>IF(B144="","",VLOOKUP(B144,Liste!$A$4:$D$203,3))</f>
      </c>
      <c r="D144" s="42">
        <f>IF(C144="","",VLOOKUP(B144,Liste!$A$4:$D$203,4))</f>
      </c>
      <c r="E144" s="42">
        <f>IF(D144="","",VLOOKUP(B144,Liste!$A$4:$D$203,2))</f>
      </c>
      <c r="F144" s="38">
        <v>0.375</v>
      </c>
      <c r="G144" s="43"/>
      <c r="H144" s="40">
        <f t="shared" si="0"/>
      </c>
      <c r="I144" s="3">
        <f>IF(B144="","",COUNTIF($E$4:E144,E144))</f>
      </c>
    </row>
    <row r="145" spans="1:9" ht="15">
      <c r="A145" s="41">
        <f t="shared" si="1"/>
        <v>142</v>
      </c>
      <c r="B145" s="35"/>
      <c r="C145" s="42">
        <f>IF(B145="","",VLOOKUP(B145,Liste!$A$4:$D$203,3))</f>
      </c>
      <c r="D145" s="42">
        <f>IF(C145="","",VLOOKUP(B145,Liste!$A$4:$D$203,4))</f>
      </c>
      <c r="E145" s="42">
        <f>IF(D145="","",VLOOKUP(B145,Liste!$A$4:$D$203,2))</f>
      </c>
      <c r="F145" s="38">
        <v>0.375</v>
      </c>
      <c r="G145" s="43"/>
      <c r="H145" s="40">
        <f t="shared" si="0"/>
      </c>
      <c r="I145" s="3">
        <f>IF(B145="","",COUNTIF($E$4:E145,E145))</f>
      </c>
    </row>
    <row r="146" spans="1:9" ht="15">
      <c r="A146" s="41">
        <f t="shared" si="1"/>
        <v>143</v>
      </c>
      <c r="B146" s="35"/>
      <c r="C146" s="42">
        <f>IF(B146="","",VLOOKUP(B146,Liste!$A$4:$D$203,3))</f>
      </c>
      <c r="D146" s="42">
        <f>IF(C146="","",VLOOKUP(B146,Liste!$A$4:$D$203,4))</f>
      </c>
      <c r="E146" s="42">
        <f>IF(D146="","",VLOOKUP(B146,Liste!$A$4:$D$203,2))</f>
      </c>
      <c r="F146" s="38">
        <v>0.375</v>
      </c>
      <c r="G146" s="43"/>
      <c r="H146" s="40">
        <f t="shared" si="0"/>
      </c>
      <c r="I146" s="3">
        <f>IF(B146="","",COUNTIF($E$4:E146,E146))</f>
      </c>
    </row>
    <row r="147" spans="1:9" ht="15">
      <c r="A147" s="41">
        <f t="shared" si="1"/>
        <v>144</v>
      </c>
      <c r="B147" s="35"/>
      <c r="C147" s="42">
        <f>IF(B147="","",VLOOKUP(B147,Liste!$A$4:$D$203,3))</f>
      </c>
      <c r="D147" s="42">
        <f>IF(C147="","",VLOOKUP(B147,Liste!$A$4:$D$203,4))</f>
      </c>
      <c r="E147" s="42">
        <f>IF(D147="","",VLOOKUP(B147,Liste!$A$4:$D$203,2))</f>
      </c>
      <c r="F147" s="38">
        <v>0.375</v>
      </c>
      <c r="G147" s="43"/>
      <c r="H147" s="40">
        <f t="shared" si="0"/>
      </c>
      <c r="I147" s="3">
        <f>IF(B147="","",COUNTIF($E$4:E147,E147))</f>
      </c>
    </row>
    <row r="148" spans="1:9" ht="15">
      <c r="A148" s="41">
        <f t="shared" si="1"/>
        <v>145</v>
      </c>
      <c r="B148" s="35"/>
      <c r="C148" s="42">
        <f>IF(B148="","",VLOOKUP(B148,Liste!$A$4:$D$203,3))</f>
      </c>
      <c r="D148" s="42">
        <f>IF(C148="","",VLOOKUP(B148,Liste!$A$4:$D$203,4))</f>
      </c>
      <c r="E148" s="42">
        <f>IF(D148="","",VLOOKUP(B148,Liste!$A$4:$D$203,2))</f>
      </c>
      <c r="F148" s="38">
        <v>0.375</v>
      </c>
      <c r="G148" s="43"/>
      <c r="H148" s="40">
        <f t="shared" si="0"/>
      </c>
      <c r="I148" s="3">
        <f>IF(B148="","",COUNTIF($E$4:E148,E148))</f>
      </c>
    </row>
    <row r="149" spans="1:9" ht="15">
      <c r="A149" s="41">
        <f t="shared" si="1"/>
        <v>146</v>
      </c>
      <c r="B149" s="35"/>
      <c r="C149" s="42">
        <f>IF(B149="","",VLOOKUP(B149,Liste!$A$4:$D$203,3))</f>
      </c>
      <c r="D149" s="42">
        <f>IF(C149="","",VLOOKUP(B149,Liste!$A$4:$D$203,4))</f>
      </c>
      <c r="E149" s="42">
        <f>IF(D149="","",VLOOKUP(B149,Liste!$A$4:$D$203,2))</f>
      </c>
      <c r="F149" s="38">
        <v>0.375</v>
      </c>
      <c r="G149" s="43"/>
      <c r="H149" s="40">
        <f t="shared" si="0"/>
      </c>
      <c r="I149" s="3">
        <f>IF(B149="","",COUNTIF($E$4:E149,E149))</f>
      </c>
    </row>
    <row r="150" spans="1:9" ht="15">
      <c r="A150" s="41">
        <f t="shared" si="1"/>
        <v>147</v>
      </c>
      <c r="B150" s="35"/>
      <c r="C150" s="42">
        <f>IF(B150="","",VLOOKUP(B150,Liste!$A$4:$D$203,3))</f>
      </c>
      <c r="D150" s="42">
        <f>IF(C150="","",VLOOKUP(B150,Liste!$A$4:$D$203,4))</f>
      </c>
      <c r="E150" s="42">
        <f>IF(D150="","",VLOOKUP(B150,Liste!$A$4:$D$203,2))</f>
      </c>
      <c r="F150" s="38">
        <v>0.375</v>
      </c>
      <c r="G150" s="43"/>
      <c r="H150" s="40">
        <f t="shared" si="0"/>
      </c>
      <c r="I150" s="3">
        <f>IF(B150="","",COUNTIF($E$4:E150,E150))</f>
      </c>
    </row>
    <row r="151" spans="1:9" ht="15">
      <c r="A151" s="41">
        <f t="shared" si="1"/>
        <v>148</v>
      </c>
      <c r="B151" s="35"/>
      <c r="C151" s="42">
        <f>IF(B151="","",VLOOKUP(B151,Liste!$A$4:$D$203,3))</f>
      </c>
      <c r="D151" s="42">
        <f>IF(C151="","",VLOOKUP(B151,Liste!$A$4:$D$203,4))</f>
      </c>
      <c r="E151" s="42">
        <f>IF(D151="","",VLOOKUP(B151,Liste!$A$4:$D$203,2))</f>
      </c>
      <c r="F151" s="38">
        <v>0.375</v>
      </c>
      <c r="G151" s="43"/>
      <c r="H151" s="40">
        <f t="shared" si="0"/>
      </c>
      <c r="I151" s="3">
        <f>IF(B151="","",COUNTIF($E$4:E151,E151))</f>
      </c>
    </row>
    <row r="152" spans="1:9" ht="15">
      <c r="A152" s="41">
        <f t="shared" si="1"/>
        <v>149</v>
      </c>
      <c r="B152" s="35"/>
      <c r="C152" s="42">
        <f>IF(B152="","",VLOOKUP(B152,Liste!$A$4:$D$203,3))</f>
      </c>
      <c r="D152" s="42">
        <f>IF(C152="","",VLOOKUP(B152,Liste!$A$4:$D$203,4))</f>
      </c>
      <c r="E152" s="42">
        <f>IF(D152="","",VLOOKUP(B152,Liste!$A$4:$D$203,2))</f>
      </c>
      <c r="F152" s="38">
        <v>0.375</v>
      </c>
      <c r="G152" s="43"/>
      <c r="H152" s="40">
        <f t="shared" si="0"/>
      </c>
      <c r="I152" s="3">
        <f>IF(B152="","",COUNTIF($E$4:E152,E152))</f>
      </c>
    </row>
    <row r="153" spans="1:9" ht="15">
      <c r="A153" s="41">
        <f t="shared" si="1"/>
        <v>150</v>
      </c>
      <c r="B153" s="35"/>
      <c r="C153" s="42">
        <f>IF(B153="","",VLOOKUP(B153,Liste!$A$4:$D$203,3))</f>
      </c>
      <c r="D153" s="42">
        <f>IF(C153="","",VLOOKUP(B153,Liste!$A$4:$D$203,4))</f>
      </c>
      <c r="E153" s="42">
        <f>IF(D153="","",VLOOKUP(B153,Liste!$A$4:$D$203,2))</f>
      </c>
      <c r="F153" s="38">
        <v>0.375</v>
      </c>
      <c r="G153" s="43"/>
      <c r="H153" s="40">
        <f t="shared" si="0"/>
      </c>
      <c r="I153" s="3">
        <f>IF(B153="","",COUNTIF($E$4:E153,E153))</f>
      </c>
    </row>
    <row r="154" spans="1:9" ht="15">
      <c r="A154" s="41">
        <f t="shared" si="1"/>
        <v>151</v>
      </c>
      <c r="B154" s="35"/>
      <c r="C154" s="42">
        <f>IF(B154="","",VLOOKUP(B154,Liste!$A$4:$D$203,3))</f>
      </c>
      <c r="D154" s="42">
        <f>IF(C154="","",VLOOKUP(B154,Liste!$A$4:$D$203,4))</f>
      </c>
      <c r="E154" s="42">
        <f>IF(D154="","",VLOOKUP(B154,Liste!$A$4:$D$203,2))</f>
      </c>
      <c r="F154" s="38">
        <v>0.375</v>
      </c>
      <c r="G154" s="43"/>
      <c r="H154" s="40">
        <f t="shared" si="0"/>
      </c>
      <c r="I154" s="3">
        <f>IF(B154="","",COUNTIF($E$4:E154,E154))</f>
      </c>
    </row>
    <row r="155" spans="1:9" ht="15">
      <c r="A155" s="41">
        <f t="shared" si="1"/>
        <v>152</v>
      </c>
      <c r="B155" s="35"/>
      <c r="C155" s="42">
        <f>IF(B155="","",VLOOKUP(B155,Liste!$A$4:$D$203,3))</f>
      </c>
      <c r="D155" s="42">
        <f>IF(C155="","",VLOOKUP(B155,Liste!$A$4:$D$203,4))</f>
      </c>
      <c r="E155" s="42">
        <f>IF(D155="","",VLOOKUP(B155,Liste!$A$4:$D$203,2))</f>
      </c>
      <c r="F155" s="38">
        <v>0.375</v>
      </c>
      <c r="G155" s="43"/>
      <c r="H155" s="40">
        <f t="shared" si="0"/>
      </c>
      <c r="I155" s="3">
        <f>IF(B155="","",COUNTIF($E$4:E155,E155))</f>
      </c>
    </row>
    <row r="156" spans="1:9" ht="15">
      <c r="A156" s="41">
        <f t="shared" si="1"/>
        <v>153</v>
      </c>
      <c r="B156" s="35"/>
      <c r="C156" s="42">
        <f>IF(B156="","",VLOOKUP(B156,Liste!$A$4:$D$203,3))</f>
      </c>
      <c r="D156" s="42">
        <f>IF(C156="","",VLOOKUP(B156,Liste!$A$4:$D$203,4))</f>
      </c>
      <c r="E156" s="42">
        <f>IF(D156="","",VLOOKUP(B156,Liste!$A$4:$D$203,2))</f>
      </c>
      <c r="F156" s="38">
        <v>0.375</v>
      </c>
      <c r="G156" s="43"/>
      <c r="H156" s="40">
        <f t="shared" si="0"/>
      </c>
      <c r="I156" s="3">
        <f>IF(B156="","",COUNTIF($E$4:E156,E156))</f>
      </c>
    </row>
    <row r="157" spans="1:9" ht="15">
      <c r="A157" s="41">
        <f t="shared" si="1"/>
        <v>154</v>
      </c>
      <c r="B157" s="35"/>
      <c r="C157" s="42">
        <f>IF(B157="","",VLOOKUP(B157,Liste!$A$4:$D$203,3))</f>
      </c>
      <c r="D157" s="42">
        <f>IF(C157="","",VLOOKUP(B157,Liste!$A$4:$D$203,4))</f>
      </c>
      <c r="E157" s="42">
        <f>IF(D157="","",VLOOKUP(B157,Liste!$A$4:$D$203,2))</f>
      </c>
      <c r="F157" s="38">
        <v>0.375</v>
      </c>
      <c r="G157" s="43"/>
      <c r="H157" s="40">
        <f t="shared" si="0"/>
      </c>
      <c r="I157" s="3">
        <f>IF(B157="","",COUNTIF($E$4:E157,E157))</f>
      </c>
    </row>
    <row r="158" spans="1:9" ht="15">
      <c r="A158" s="41">
        <f t="shared" si="1"/>
        <v>155</v>
      </c>
      <c r="B158" s="35"/>
      <c r="C158" s="42">
        <f>IF(B158="","",VLOOKUP(B158,Liste!$A$4:$D$203,3))</f>
      </c>
      <c r="D158" s="42">
        <f>IF(C158="","",VLOOKUP(B158,Liste!$A$4:$D$203,4))</f>
      </c>
      <c r="E158" s="42">
        <f>IF(D158="","",VLOOKUP(B158,Liste!$A$4:$D$203,2))</f>
      </c>
      <c r="F158" s="38">
        <v>0.375</v>
      </c>
      <c r="G158" s="43"/>
      <c r="H158" s="40">
        <f t="shared" si="0"/>
      </c>
      <c r="I158" s="3">
        <f>IF(B158="","",COUNTIF($E$4:E158,E158))</f>
      </c>
    </row>
    <row r="159" spans="1:9" ht="15">
      <c r="A159" s="41">
        <f t="shared" si="1"/>
        <v>156</v>
      </c>
      <c r="B159" s="35"/>
      <c r="C159" s="42">
        <f>IF(B159="","",VLOOKUP(B159,Liste!$A$4:$D$203,3))</f>
      </c>
      <c r="D159" s="42">
        <f>IF(C159="","",VLOOKUP(B159,Liste!$A$4:$D$203,4))</f>
      </c>
      <c r="E159" s="42">
        <f>IF(D159="","",VLOOKUP(B159,Liste!$A$4:$D$203,2))</f>
      </c>
      <c r="F159" s="38">
        <v>0.375</v>
      </c>
      <c r="G159" s="43"/>
      <c r="H159" s="40">
        <f t="shared" si="0"/>
      </c>
      <c r="I159" s="3">
        <f>IF(B159="","",COUNTIF($E$4:E159,E159))</f>
      </c>
    </row>
    <row r="160" spans="1:9" ht="15">
      <c r="A160" s="41">
        <f t="shared" si="1"/>
        <v>157</v>
      </c>
      <c r="B160" s="35"/>
      <c r="C160" s="42">
        <f>IF(B160="","",VLOOKUP(B160,Liste!$A$4:$D$203,3))</f>
      </c>
      <c r="D160" s="42">
        <f>IF(C160="","",VLOOKUP(B160,Liste!$A$4:$D$203,4))</f>
      </c>
      <c r="E160" s="42">
        <f>IF(D160="","",VLOOKUP(B160,Liste!$A$4:$D$203,2))</f>
      </c>
      <c r="F160" s="38">
        <v>0.375</v>
      </c>
      <c r="G160" s="43"/>
      <c r="H160" s="40">
        <f t="shared" si="0"/>
      </c>
      <c r="I160" s="3">
        <f>IF(B160="","",COUNTIF($E$4:E160,E160))</f>
      </c>
    </row>
    <row r="161" spans="1:9" ht="15">
      <c r="A161" s="41">
        <f t="shared" si="1"/>
        <v>158</v>
      </c>
      <c r="B161" s="35"/>
      <c r="C161" s="42">
        <f>IF(B161="","",VLOOKUP(B161,Liste!$A$4:$D$203,3))</f>
      </c>
      <c r="D161" s="42">
        <f>IF(C161="","",VLOOKUP(B161,Liste!$A$4:$D$203,4))</f>
      </c>
      <c r="E161" s="42">
        <f>IF(D161="","",VLOOKUP(B161,Liste!$A$4:$D$203,2))</f>
      </c>
      <c r="F161" s="38">
        <v>0.375</v>
      </c>
      <c r="G161" s="43"/>
      <c r="H161" s="40">
        <f t="shared" si="0"/>
      </c>
      <c r="I161" s="3">
        <f>IF(B161="","",COUNTIF($E$4:E161,E161))</f>
      </c>
    </row>
    <row r="162" spans="1:9" ht="15">
      <c r="A162" s="41">
        <f t="shared" si="1"/>
        <v>159</v>
      </c>
      <c r="B162" s="35"/>
      <c r="C162" s="42">
        <f>IF(B162="","",VLOOKUP(B162,Liste!$A$4:$D$203,3))</f>
      </c>
      <c r="D162" s="42">
        <f>IF(C162="","",VLOOKUP(B162,Liste!$A$4:$D$203,4))</f>
      </c>
      <c r="E162" s="42">
        <f>IF(D162="","",VLOOKUP(B162,Liste!$A$4:$D$203,2))</f>
      </c>
      <c r="F162" s="38">
        <v>0.375</v>
      </c>
      <c r="G162" s="43"/>
      <c r="H162" s="40">
        <f t="shared" si="0"/>
      </c>
      <c r="I162" s="3">
        <f>IF(B162="","",COUNTIF($E$4:E162,E162))</f>
      </c>
    </row>
    <row r="163" spans="1:9" ht="15">
      <c r="A163" s="41">
        <f t="shared" si="1"/>
        <v>160</v>
      </c>
      <c r="B163" s="35"/>
      <c r="C163" s="42">
        <f>IF(B163="","",VLOOKUP(B163,Liste!$A$4:$D$203,3))</f>
      </c>
      <c r="D163" s="42">
        <f>IF(C163="","",VLOOKUP(B163,Liste!$A$4:$D$203,4))</f>
      </c>
      <c r="E163" s="42">
        <f>IF(D163="","",VLOOKUP(B163,Liste!$A$4:$D$203,2))</f>
      </c>
      <c r="F163" s="38">
        <v>0.375</v>
      </c>
      <c r="G163" s="43"/>
      <c r="H163" s="40">
        <f t="shared" si="0"/>
      </c>
      <c r="I163" s="3">
        <f>IF(B163="","",COUNTIF($E$4:E163,E163))</f>
      </c>
    </row>
    <row r="164" spans="1:9" ht="15">
      <c r="A164" s="41">
        <f t="shared" si="1"/>
        <v>161</v>
      </c>
      <c r="B164" s="35"/>
      <c r="C164" s="42">
        <f>IF(B164="","",VLOOKUP(B164,Liste!$A$4:$D$203,3))</f>
      </c>
      <c r="D164" s="42">
        <f>IF(C164="","",VLOOKUP(B164,Liste!$A$4:$D$203,4))</f>
      </c>
      <c r="E164" s="42">
        <f>IF(D164="","",VLOOKUP(B164,Liste!$A$4:$D$203,2))</f>
      </c>
      <c r="F164" s="38">
        <v>0.375</v>
      </c>
      <c r="G164" s="43"/>
      <c r="H164" s="40">
        <f t="shared" si="0"/>
      </c>
      <c r="I164" s="3">
        <f>IF(B164="","",COUNTIF($E$4:E164,E164))</f>
      </c>
    </row>
    <row r="165" spans="1:9" ht="15">
      <c r="A165" s="41">
        <f t="shared" si="1"/>
        <v>162</v>
      </c>
      <c r="B165" s="35"/>
      <c r="C165" s="42">
        <f>IF(B165="","",VLOOKUP(B165,Liste!$A$4:$D$203,3))</f>
      </c>
      <c r="D165" s="42">
        <f>IF(C165="","",VLOOKUP(B165,Liste!$A$4:$D$203,4))</f>
      </c>
      <c r="E165" s="42">
        <f>IF(D165="","",VLOOKUP(B165,Liste!$A$4:$D$203,2))</f>
      </c>
      <c r="F165" s="38">
        <v>0.375</v>
      </c>
      <c r="G165" s="43"/>
      <c r="H165" s="40">
        <f t="shared" si="0"/>
      </c>
      <c r="I165" s="3">
        <f>IF(B165="","",COUNTIF($E$4:E165,E165))</f>
      </c>
    </row>
    <row r="166" spans="1:9" ht="15">
      <c r="A166" s="41">
        <f t="shared" si="1"/>
        <v>163</v>
      </c>
      <c r="B166" s="35"/>
      <c r="C166" s="42">
        <f>IF(B166="","",VLOOKUP(B166,Liste!$A$4:$D$203,3))</f>
      </c>
      <c r="D166" s="42">
        <f>IF(C166="","",VLOOKUP(B166,Liste!$A$4:$D$203,4))</f>
      </c>
      <c r="E166" s="42">
        <f>IF(D166="","",VLOOKUP(B166,Liste!$A$4:$D$203,2))</f>
      </c>
      <c r="F166" s="38">
        <v>0.375</v>
      </c>
      <c r="G166" s="43"/>
      <c r="H166" s="40">
        <f t="shared" si="0"/>
      </c>
      <c r="I166" s="3">
        <f>IF(B166="","",COUNTIF($E$4:E166,E166))</f>
      </c>
    </row>
    <row r="167" spans="1:9" ht="15">
      <c r="A167" s="41">
        <f t="shared" si="1"/>
        <v>164</v>
      </c>
      <c r="B167" s="35"/>
      <c r="C167" s="42">
        <f>IF(B167="","",VLOOKUP(B167,Liste!$A$4:$D$203,3))</f>
      </c>
      <c r="D167" s="42">
        <f>IF(C167="","",VLOOKUP(B167,Liste!$A$4:$D$203,4))</f>
      </c>
      <c r="E167" s="42">
        <f>IF(D167="","",VLOOKUP(B167,Liste!$A$4:$D$203,2))</f>
      </c>
      <c r="F167" s="38">
        <v>0.375</v>
      </c>
      <c r="G167" s="43"/>
      <c r="H167" s="40">
        <f t="shared" si="0"/>
      </c>
      <c r="I167" s="3">
        <f>IF(B167="","",COUNTIF($E$4:E167,E167))</f>
      </c>
    </row>
    <row r="168" spans="1:9" ht="15">
      <c r="A168" s="41">
        <f t="shared" si="1"/>
        <v>165</v>
      </c>
      <c r="B168" s="35"/>
      <c r="C168" s="42">
        <f>IF(B168="","",VLOOKUP(B168,Liste!$A$4:$D$203,3))</f>
      </c>
      <c r="D168" s="42">
        <f>IF(C168="","",VLOOKUP(B168,Liste!$A$4:$D$203,4))</f>
      </c>
      <c r="E168" s="42">
        <f>IF(D168="","",VLOOKUP(B168,Liste!$A$4:$D$203,2))</f>
      </c>
      <c r="F168" s="38">
        <v>0.375</v>
      </c>
      <c r="G168" s="43"/>
      <c r="H168" s="40">
        <f t="shared" si="0"/>
      </c>
      <c r="I168" s="3">
        <f>IF(B168="","",COUNTIF($E$4:E168,E168))</f>
      </c>
    </row>
    <row r="169" spans="1:9" ht="15">
      <c r="A169" s="41">
        <f t="shared" si="1"/>
        <v>166</v>
      </c>
      <c r="B169" s="35"/>
      <c r="C169" s="42">
        <f>IF(B169="","",VLOOKUP(B169,Liste!$A$4:$D$203,3))</f>
      </c>
      <c r="D169" s="42">
        <f>IF(C169="","",VLOOKUP(B169,Liste!$A$4:$D$203,4))</f>
      </c>
      <c r="E169" s="42">
        <f>IF(D169="","",VLOOKUP(B169,Liste!$A$4:$D$203,2))</f>
      </c>
      <c r="F169" s="38">
        <v>0.375</v>
      </c>
      <c r="G169" s="43"/>
      <c r="H169" s="40">
        <f t="shared" si="0"/>
      </c>
      <c r="I169" s="3">
        <f>IF(B169="","",COUNTIF($E$4:E169,E169))</f>
      </c>
    </row>
    <row r="170" spans="1:9" ht="15">
      <c r="A170" s="41">
        <f t="shared" si="1"/>
        <v>167</v>
      </c>
      <c r="B170" s="35"/>
      <c r="C170" s="42">
        <f>IF(B170="","",VLOOKUP(B170,Liste!$A$4:$D$203,3))</f>
      </c>
      <c r="D170" s="42">
        <f>IF(C170="","",VLOOKUP(B170,Liste!$A$4:$D$203,4))</f>
      </c>
      <c r="E170" s="42">
        <f>IF(D170="","",VLOOKUP(B170,Liste!$A$4:$D$203,2))</f>
      </c>
      <c r="F170" s="38">
        <v>0.375</v>
      </c>
      <c r="G170" s="43"/>
      <c r="H170" s="40">
        <f t="shared" si="0"/>
      </c>
      <c r="I170" s="3">
        <f>IF(B170="","",COUNTIF($E$4:E170,E170))</f>
      </c>
    </row>
    <row r="171" spans="1:9" ht="15">
      <c r="A171" s="41">
        <f t="shared" si="1"/>
        <v>168</v>
      </c>
      <c r="B171" s="35"/>
      <c r="C171" s="42">
        <f>IF(B171="","",VLOOKUP(B171,Liste!$A$4:$D$203,3))</f>
      </c>
      <c r="D171" s="42">
        <f>IF(C171="","",VLOOKUP(B171,Liste!$A$4:$D$203,4))</f>
      </c>
      <c r="E171" s="42">
        <f>IF(D171="","",VLOOKUP(B171,Liste!$A$4:$D$203,2))</f>
      </c>
      <c r="F171" s="38">
        <v>0.375</v>
      </c>
      <c r="G171" s="43"/>
      <c r="H171" s="40">
        <f t="shared" si="0"/>
      </c>
      <c r="I171" s="3">
        <f>IF(B171="","",COUNTIF($E$4:E171,E171))</f>
      </c>
    </row>
    <row r="172" spans="1:9" ht="15">
      <c r="A172" s="41">
        <f t="shared" si="1"/>
        <v>169</v>
      </c>
      <c r="B172" s="35"/>
      <c r="C172" s="42">
        <f>IF(B172="","",VLOOKUP(B172,Liste!$A$4:$D$203,3))</f>
      </c>
      <c r="D172" s="42">
        <f>IF(C172="","",VLOOKUP(B172,Liste!$A$4:$D$203,4))</f>
      </c>
      <c r="E172" s="42">
        <f>IF(D172="","",VLOOKUP(B172,Liste!$A$4:$D$203,2))</f>
      </c>
      <c r="F172" s="38">
        <v>0.375</v>
      </c>
      <c r="G172" s="43"/>
      <c r="H172" s="40">
        <f t="shared" si="0"/>
      </c>
      <c r="I172" s="3">
        <f>IF(B172="","",COUNTIF($E$4:E172,E172))</f>
      </c>
    </row>
    <row r="173" spans="1:9" ht="15">
      <c r="A173" s="41">
        <f t="shared" si="1"/>
        <v>170</v>
      </c>
      <c r="B173" s="35"/>
      <c r="C173" s="42">
        <f>IF(B173="","",VLOOKUP(B173,Liste!$A$4:$D$203,3))</f>
      </c>
      <c r="D173" s="42">
        <f>IF(C173="","",VLOOKUP(B173,Liste!$A$4:$D$203,4))</f>
      </c>
      <c r="E173" s="42">
        <f>IF(D173="","",VLOOKUP(B173,Liste!$A$4:$D$203,2))</f>
      </c>
      <c r="F173" s="38">
        <v>0.375</v>
      </c>
      <c r="G173" s="43"/>
      <c r="H173" s="40">
        <f t="shared" si="0"/>
      </c>
      <c r="I173" s="3">
        <f>IF(B173="","",COUNTIF($E$4:E173,E173))</f>
      </c>
    </row>
    <row r="174" spans="1:9" ht="15">
      <c r="A174" s="41">
        <f t="shared" si="1"/>
        <v>171</v>
      </c>
      <c r="B174" s="35"/>
      <c r="C174" s="42">
        <f>IF(B174="","",VLOOKUP(B174,Liste!$A$4:$D$203,3))</f>
      </c>
      <c r="D174" s="42">
        <f>IF(C174="","",VLOOKUP(B174,Liste!$A$4:$D$203,4))</f>
      </c>
      <c r="E174" s="42">
        <f>IF(D174="","",VLOOKUP(B174,Liste!$A$4:$D$203,2))</f>
      </c>
      <c r="F174" s="38">
        <v>0.375</v>
      </c>
      <c r="G174" s="43"/>
      <c r="H174" s="40">
        <f t="shared" si="0"/>
      </c>
      <c r="I174" s="3">
        <f>IF(B174="","",COUNTIF($E$4:E174,E174))</f>
      </c>
    </row>
    <row r="175" spans="1:9" ht="15">
      <c r="A175" s="41">
        <f t="shared" si="1"/>
        <v>172</v>
      </c>
      <c r="B175" s="35"/>
      <c r="C175" s="42">
        <f>IF(B175="","",VLOOKUP(B175,Liste!$A$4:$D$203,3))</f>
      </c>
      <c r="D175" s="42">
        <f>IF(C175="","",VLOOKUP(B175,Liste!$A$4:$D$203,4))</f>
      </c>
      <c r="E175" s="42">
        <f>IF(D175="","",VLOOKUP(B175,Liste!$A$4:$D$203,2))</f>
      </c>
      <c r="F175" s="38">
        <v>0.375</v>
      </c>
      <c r="G175" s="43"/>
      <c r="H175" s="40">
        <f t="shared" si="0"/>
      </c>
      <c r="I175" s="3">
        <f>IF(B175="","",COUNTIF($E$4:E175,E175))</f>
      </c>
    </row>
    <row r="176" spans="1:9" ht="15">
      <c r="A176" s="41">
        <f t="shared" si="1"/>
        <v>173</v>
      </c>
      <c r="B176" s="35"/>
      <c r="C176" s="42">
        <f>IF(B176="","",VLOOKUP(B176,Liste!$A$4:$D$203,3))</f>
      </c>
      <c r="D176" s="42">
        <f>IF(C176="","",VLOOKUP(B176,Liste!$A$4:$D$203,4))</f>
      </c>
      <c r="E176" s="42">
        <f>IF(D176="","",VLOOKUP(B176,Liste!$A$4:$D$203,2))</f>
      </c>
      <c r="F176" s="38">
        <v>0.375</v>
      </c>
      <c r="G176" s="43"/>
      <c r="H176" s="40">
        <f t="shared" si="0"/>
      </c>
      <c r="I176" s="3">
        <f>IF(B176="","",COUNTIF($E$4:E176,E176))</f>
      </c>
    </row>
    <row r="177" spans="1:9" ht="15">
      <c r="A177" s="41">
        <f t="shared" si="1"/>
        <v>174</v>
      </c>
      <c r="B177" s="35"/>
      <c r="C177" s="42">
        <f>IF(B177="","",VLOOKUP(B177,Liste!$A$4:$D$203,3))</f>
      </c>
      <c r="D177" s="42">
        <f>IF(C177="","",VLOOKUP(B177,Liste!$A$4:$D$203,4))</f>
      </c>
      <c r="E177" s="42">
        <f>IF(D177="","",VLOOKUP(B177,Liste!$A$4:$D$203,2))</f>
      </c>
      <c r="F177" s="38">
        <v>0.375</v>
      </c>
      <c r="G177" s="43"/>
      <c r="H177" s="40">
        <f t="shared" si="0"/>
      </c>
      <c r="I177" s="3">
        <f>IF(B177="","",COUNTIF($E$4:E177,E177))</f>
      </c>
    </row>
    <row r="178" spans="1:9" ht="15">
      <c r="A178" s="41">
        <f t="shared" si="1"/>
        <v>175</v>
      </c>
      <c r="B178" s="35"/>
      <c r="C178" s="42">
        <f>IF(B178="","",VLOOKUP(B178,Liste!$A$4:$D$203,3))</f>
      </c>
      <c r="D178" s="42">
        <f>IF(C178="","",VLOOKUP(B178,Liste!$A$4:$D$203,4))</f>
      </c>
      <c r="E178" s="42">
        <f>IF(D178="","",VLOOKUP(B178,Liste!$A$4:$D$203,2))</f>
      </c>
      <c r="F178" s="38">
        <v>0.375</v>
      </c>
      <c r="G178" s="43"/>
      <c r="H178" s="40">
        <f t="shared" si="0"/>
      </c>
      <c r="I178" s="3">
        <f>IF(B178="","",COUNTIF($E$4:E178,E178))</f>
      </c>
    </row>
    <row r="179" spans="1:9" ht="15">
      <c r="A179" s="41">
        <f t="shared" si="1"/>
        <v>176</v>
      </c>
      <c r="B179" s="35"/>
      <c r="C179" s="42">
        <f>IF(B179="","",VLOOKUP(B179,Liste!$A$4:$D$203,3))</f>
      </c>
      <c r="D179" s="42">
        <f>IF(C179="","",VLOOKUP(B179,Liste!$A$4:$D$203,4))</f>
      </c>
      <c r="E179" s="42">
        <f>IF(D179="","",VLOOKUP(B179,Liste!$A$4:$D$203,2))</f>
      </c>
      <c r="F179" s="38">
        <v>0.375</v>
      </c>
      <c r="G179" s="43"/>
      <c r="H179" s="40">
        <f t="shared" si="0"/>
      </c>
      <c r="I179" s="3">
        <f>IF(B179="","",COUNTIF($E$4:E179,E179))</f>
      </c>
    </row>
    <row r="180" spans="1:9" ht="15">
      <c r="A180" s="41">
        <f t="shared" si="1"/>
        <v>177</v>
      </c>
      <c r="B180" s="35"/>
      <c r="C180" s="42">
        <f>IF(B180="","",VLOOKUP(B180,Liste!$A$4:$D$203,3))</f>
      </c>
      <c r="D180" s="42">
        <f>IF(C180="","",VLOOKUP(B180,Liste!$A$4:$D$203,4))</f>
      </c>
      <c r="E180" s="42">
        <f>IF(D180="","",VLOOKUP(B180,Liste!$A$4:$D$203,2))</f>
      </c>
      <c r="F180" s="38">
        <v>0.375</v>
      </c>
      <c r="G180" s="43"/>
      <c r="H180" s="40">
        <f t="shared" si="0"/>
      </c>
      <c r="I180" s="3">
        <f>IF(B180="","",COUNTIF($E$4:E180,E180))</f>
      </c>
    </row>
    <row r="181" spans="1:9" ht="15">
      <c r="A181" s="41">
        <f t="shared" si="1"/>
        <v>178</v>
      </c>
      <c r="B181" s="35"/>
      <c r="C181" s="42">
        <f>IF(B181="","",VLOOKUP(B181,Liste!$A$4:$D$203,3))</f>
      </c>
      <c r="D181" s="42">
        <f>IF(C181="","",VLOOKUP(B181,Liste!$A$4:$D$203,4))</f>
      </c>
      <c r="E181" s="42">
        <f>IF(D181="","",VLOOKUP(B181,Liste!$A$4:$D$203,2))</f>
      </c>
      <c r="F181" s="38">
        <v>0.375</v>
      </c>
      <c r="G181" s="43"/>
      <c r="H181" s="40">
        <f t="shared" si="0"/>
      </c>
      <c r="I181" s="3">
        <f>IF(B181="","",COUNTIF($E$4:E181,E181))</f>
      </c>
    </row>
    <row r="182" spans="1:9" ht="15">
      <c r="A182" s="41">
        <f t="shared" si="1"/>
        <v>179</v>
      </c>
      <c r="B182" s="35"/>
      <c r="C182" s="42">
        <f>IF(B182="","",VLOOKUP(B182,Liste!$A$4:$D$203,3))</f>
      </c>
      <c r="D182" s="42">
        <f>IF(C182="","",VLOOKUP(B182,Liste!$A$4:$D$203,4))</f>
      </c>
      <c r="E182" s="42">
        <f>IF(D182="","",VLOOKUP(B182,Liste!$A$4:$D$203,2))</f>
      </c>
      <c r="F182" s="38">
        <v>0.375</v>
      </c>
      <c r="G182" s="43"/>
      <c r="H182" s="40">
        <f t="shared" si="0"/>
      </c>
      <c r="I182" s="3">
        <f>IF(B182="","",COUNTIF($E$4:E182,E182))</f>
      </c>
    </row>
    <row r="183" spans="1:9" ht="15">
      <c r="A183" s="41">
        <f t="shared" si="1"/>
        <v>180</v>
      </c>
      <c r="B183" s="35"/>
      <c r="C183" s="42">
        <f>IF(B183="","",VLOOKUP(B183,Liste!$A$4:$D$203,3))</f>
      </c>
      <c r="D183" s="42">
        <f>IF(C183="","",VLOOKUP(B183,Liste!$A$4:$D$203,4))</f>
      </c>
      <c r="E183" s="42">
        <f>IF(D183="","",VLOOKUP(B183,Liste!$A$4:$D$203,2))</f>
      </c>
      <c r="F183" s="38">
        <v>0.375</v>
      </c>
      <c r="G183" s="43"/>
      <c r="H183" s="40">
        <f t="shared" si="0"/>
      </c>
      <c r="I183" s="3">
        <f>IF(B183="","",COUNTIF($E$4:E183,E183))</f>
      </c>
    </row>
    <row r="184" spans="1:9" ht="15">
      <c r="A184" s="41">
        <f t="shared" si="1"/>
        <v>181</v>
      </c>
      <c r="B184" s="35"/>
      <c r="C184" s="42">
        <f>IF(B184="","",VLOOKUP(B184,Liste!$A$4:$D$203,3))</f>
      </c>
      <c r="D184" s="42">
        <f>IF(C184="","",VLOOKUP(B184,Liste!$A$4:$D$203,4))</f>
      </c>
      <c r="E184" s="42">
        <f>IF(D184="","",VLOOKUP(B184,Liste!$A$4:$D$203,2))</f>
      </c>
      <c r="F184" s="38">
        <v>0.375</v>
      </c>
      <c r="G184" s="43"/>
      <c r="H184" s="40">
        <f t="shared" si="0"/>
      </c>
      <c r="I184" s="3">
        <f>IF(B184="","",COUNTIF($E$4:E184,E184))</f>
      </c>
    </row>
    <row r="185" spans="1:9" ht="15">
      <c r="A185" s="41">
        <f t="shared" si="1"/>
        <v>182</v>
      </c>
      <c r="B185" s="35"/>
      <c r="C185" s="42">
        <f>IF(B185="","",VLOOKUP(B185,Liste!$A$4:$D$203,3))</f>
      </c>
      <c r="D185" s="42">
        <f>IF(C185="","",VLOOKUP(B185,Liste!$A$4:$D$203,4))</f>
      </c>
      <c r="E185" s="42">
        <f>IF(D185="","",VLOOKUP(B185,Liste!$A$4:$D$203,2))</f>
      </c>
      <c r="F185" s="38">
        <v>0.375</v>
      </c>
      <c r="G185" s="43"/>
      <c r="H185" s="40">
        <f t="shared" si="0"/>
      </c>
      <c r="I185" s="3">
        <f>IF(B185="","",COUNTIF($E$4:E185,E185))</f>
      </c>
    </row>
    <row r="186" spans="1:9" ht="15">
      <c r="A186" s="41">
        <f t="shared" si="1"/>
        <v>183</v>
      </c>
      <c r="B186" s="35"/>
      <c r="C186" s="42">
        <f>IF(B186="","",VLOOKUP(B186,Liste!$A$4:$D$203,3))</f>
      </c>
      <c r="D186" s="42">
        <f>IF(C186="","",VLOOKUP(B186,Liste!$A$4:$D$203,4))</f>
      </c>
      <c r="E186" s="42">
        <f>IF(D186="","",VLOOKUP(B186,Liste!$A$4:$D$203,2))</f>
      </c>
      <c r="F186" s="38">
        <v>0.375</v>
      </c>
      <c r="G186" s="43"/>
      <c r="H186" s="40">
        <f t="shared" si="0"/>
      </c>
      <c r="I186" s="3">
        <f>IF(B186="","",COUNTIF($E$4:E186,E186))</f>
      </c>
    </row>
    <row r="187" spans="1:9" ht="15">
      <c r="A187" s="41">
        <f t="shared" si="1"/>
        <v>184</v>
      </c>
      <c r="B187" s="35"/>
      <c r="C187" s="42">
        <f>IF(B187="","",VLOOKUP(B187,Liste!$A$4:$D$203,3))</f>
      </c>
      <c r="D187" s="42">
        <f>IF(C187="","",VLOOKUP(B187,Liste!$A$4:$D$203,4))</f>
      </c>
      <c r="E187" s="42">
        <f>IF(D187="","",VLOOKUP(B187,Liste!$A$4:$D$203,2))</f>
      </c>
      <c r="F187" s="38">
        <v>0.375</v>
      </c>
      <c r="G187" s="43"/>
      <c r="H187" s="40">
        <f t="shared" si="0"/>
      </c>
      <c r="I187" s="3">
        <f>IF(B187="","",COUNTIF($E$4:E187,E187))</f>
      </c>
    </row>
    <row r="188" spans="1:9" ht="15">
      <c r="A188" s="41">
        <f t="shared" si="1"/>
        <v>185</v>
      </c>
      <c r="B188" s="35"/>
      <c r="C188" s="42">
        <f>IF(B188="","",VLOOKUP(B188,Liste!$A$4:$D$203,3))</f>
      </c>
      <c r="D188" s="42">
        <f>IF(C188="","",VLOOKUP(B188,Liste!$A$4:$D$203,4))</f>
      </c>
      <c r="E188" s="42">
        <f>IF(D188="","",VLOOKUP(B188,Liste!$A$4:$D$203,2))</f>
      </c>
      <c r="F188" s="38">
        <v>0.375</v>
      </c>
      <c r="G188" s="43"/>
      <c r="H188" s="40">
        <f t="shared" si="0"/>
      </c>
      <c r="I188" s="3">
        <f>IF(B188="","",COUNTIF($E$4:E188,E188))</f>
      </c>
    </row>
    <row r="189" spans="1:9" ht="15">
      <c r="A189" s="41">
        <f t="shared" si="1"/>
        <v>186</v>
      </c>
      <c r="B189" s="35"/>
      <c r="C189" s="42">
        <f>IF(B189="","",VLOOKUP(B189,Liste!$A$4:$D$203,3))</f>
      </c>
      <c r="D189" s="42">
        <f>IF(C189="","",VLOOKUP(B189,Liste!$A$4:$D$203,4))</f>
      </c>
      <c r="E189" s="42">
        <f>IF(D189="","",VLOOKUP(B189,Liste!$A$4:$D$203,2))</f>
      </c>
      <c r="F189" s="38">
        <v>0.375</v>
      </c>
      <c r="G189" s="43"/>
      <c r="H189" s="40">
        <f t="shared" si="0"/>
      </c>
      <c r="I189" s="3">
        <f>IF(B189="","",COUNTIF($E$4:E189,E189))</f>
      </c>
    </row>
    <row r="190" spans="1:9" ht="15">
      <c r="A190" s="41">
        <f t="shared" si="1"/>
        <v>187</v>
      </c>
      <c r="B190" s="35"/>
      <c r="C190" s="42">
        <f>IF(B190="","",VLOOKUP(B190,Liste!$A$4:$D$203,3))</f>
      </c>
      <c r="D190" s="42">
        <f>IF(C190="","",VLOOKUP(B190,Liste!$A$4:$D$203,4))</f>
      </c>
      <c r="E190" s="42">
        <f>IF(D190="","",VLOOKUP(B190,Liste!$A$4:$D$203,2))</f>
      </c>
      <c r="F190" s="38">
        <v>0.375</v>
      </c>
      <c r="G190" s="43"/>
      <c r="H190" s="40">
        <f t="shared" si="0"/>
      </c>
      <c r="I190" s="3">
        <f>IF(B190="","",COUNTIF($E$4:E190,E190))</f>
      </c>
    </row>
    <row r="191" spans="1:9" ht="15">
      <c r="A191" s="41">
        <f t="shared" si="1"/>
        <v>188</v>
      </c>
      <c r="B191" s="35"/>
      <c r="C191" s="42">
        <f>IF(B191="","",VLOOKUP(B191,Liste!$A$4:$D$203,3))</f>
      </c>
      <c r="D191" s="42">
        <f>IF(C191="","",VLOOKUP(B191,Liste!$A$4:$D$203,4))</f>
      </c>
      <c r="E191" s="42">
        <f>IF(D191="","",VLOOKUP(B191,Liste!$A$4:$D$203,2))</f>
      </c>
      <c r="F191" s="38">
        <v>0.375</v>
      </c>
      <c r="G191" s="43"/>
      <c r="H191" s="40">
        <f t="shared" si="0"/>
      </c>
      <c r="I191" s="3">
        <f>IF(B191="","",COUNTIF($E$4:E191,E191))</f>
      </c>
    </row>
    <row r="192" spans="1:9" ht="15">
      <c r="A192" s="41">
        <f t="shared" si="1"/>
        <v>189</v>
      </c>
      <c r="B192" s="35"/>
      <c r="C192" s="42">
        <f>IF(B192="","",VLOOKUP(B192,Liste!$A$4:$D$203,3))</f>
      </c>
      <c r="D192" s="42">
        <f>IF(C192="","",VLOOKUP(B192,Liste!$A$4:$D$203,4))</f>
      </c>
      <c r="E192" s="42">
        <f>IF(D192="","",VLOOKUP(B192,Liste!$A$4:$D$203,2))</f>
      </c>
      <c r="F192" s="38">
        <v>0.375</v>
      </c>
      <c r="G192" s="43"/>
      <c r="H192" s="40">
        <f t="shared" si="0"/>
      </c>
      <c r="I192" s="3">
        <f>IF(B192="","",COUNTIF($E$4:E192,E192))</f>
      </c>
    </row>
    <row r="193" spans="1:9" ht="15">
      <c r="A193" s="41">
        <f t="shared" si="1"/>
        <v>190</v>
      </c>
      <c r="B193" s="35"/>
      <c r="C193" s="42">
        <f>IF(B193="","",VLOOKUP(B193,Liste!$A$4:$D$203,3))</f>
      </c>
      <c r="D193" s="42">
        <f>IF(C193="","",VLOOKUP(B193,Liste!$A$4:$D$203,4))</f>
      </c>
      <c r="E193" s="42">
        <f>IF(D193="","",VLOOKUP(B193,Liste!$A$4:$D$203,2))</f>
      </c>
      <c r="F193" s="38">
        <v>0.375</v>
      </c>
      <c r="G193" s="43"/>
      <c r="H193" s="40">
        <f t="shared" si="0"/>
      </c>
      <c r="I193" s="3">
        <f>IF(B193="","",COUNTIF($E$4:E193,E193))</f>
      </c>
    </row>
    <row r="194" spans="1:9" ht="15">
      <c r="A194" s="41">
        <f t="shared" si="1"/>
        <v>191</v>
      </c>
      <c r="B194" s="35"/>
      <c r="C194" s="42">
        <f>IF(B194="","",VLOOKUP(B194,Liste!$A$4:$D$203,3))</f>
      </c>
      <c r="D194" s="42">
        <f>IF(C194="","",VLOOKUP(B194,Liste!$A$4:$D$203,4))</f>
      </c>
      <c r="E194" s="42">
        <f>IF(D194="","",VLOOKUP(B194,Liste!$A$4:$D$203,2))</f>
      </c>
      <c r="F194" s="38">
        <v>0.375</v>
      </c>
      <c r="G194" s="43"/>
      <c r="H194" s="40">
        <f t="shared" si="0"/>
      </c>
      <c r="I194" s="3">
        <f>IF(B194="","",COUNTIF($E$4:E194,E194))</f>
      </c>
    </row>
    <row r="195" spans="1:9" ht="15">
      <c r="A195" s="41">
        <f t="shared" si="1"/>
        <v>192</v>
      </c>
      <c r="B195" s="35"/>
      <c r="C195" s="42">
        <f>IF(B195="","",VLOOKUP(B195,Liste!$A$4:$D$203,3))</f>
      </c>
      <c r="D195" s="42">
        <f>IF(C195="","",VLOOKUP(B195,Liste!$A$4:$D$203,4))</f>
      </c>
      <c r="E195" s="42">
        <f>IF(D195="","",VLOOKUP(B195,Liste!$A$4:$D$203,2))</f>
      </c>
      <c r="F195" s="38">
        <v>0.375</v>
      </c>
      <c r="G195" s="43"/>
      <c r="H195" s="40">
        <f t="shared" si="0"/>
      </c>
      <c r="I195" s="3">
        <f>IF(B195="","",COUNTIF($E$4:E195,E195))</f>
      </c>
    </row>
    <row r="196" spans="1:9" ht="15">
      <c r="A196" s="41">
        <f t="shared" si="1"/>
        <v>193</v>
      </c>
      <c r="B196" s="35"/>
      <c r="C196" s="42">
        <f>IF(B196="","",VLOOKUP(B196,Liste!$A$4:$D$203,3))</f>
      </c>
      <c r="D196" s="42">
        <f>IF(C196="","",VLOOKUP(B196,Liste!$A$4:$D$203,4))</f>
      </c>
      <c r="E196" s="42">
        <f>IF(D196="","",VLOOKUP(B196,Liste!$A$4:$D$203,2))</f>
      </c>
      <c r="F196" s="38">
        <v>0.375</v>
      </c>
      <c r="G196" s="43"/>
      <c r="H196" s="40">
        <f t="shared" si="0"/>
      </c>
      <c r="I196" s="3">
        <f>IF(B196="","",COUNTIF($E$4:E196,E196))</f>
      </c>
    </row>
    <row r="197" spans="1:9" ht="15">
      <c r="A197" s="41">
        <f t="shared" si="1"/>
        <v>194</v>
      </c>
      <c r="B197" s="35"/>
      <c r="C197" s="42">
        <f>IF(B197="","",VLOOKUP(B197,Liste!$A$4:$D$203,3))</f>
      </c>
      <c r="D197" s="42">
        <f>IF(C197="","",VLOOKUP(B197,Liste!$A$4:$D$203,4))</f>
      </c>
      <c r="E197" s="42">
        <f>IF(D197="","",VLOOKUP(B197,Liste!$A$4:$D$203,2))</f>
      </c>
      <c r="F197" s="38">
        <v>0.375</v>
      </c>
      <c r="G197" s="43"/>
      <c r="H197" s="40">
        <f t="shared" si="0"/>
      </c>
      <c r="I197" s="3">
        <f>IF(B197="","",COUNTIF($E$4:E197,E197))</f>
      </c>
    </row>
    <row r="198" spans="1:9" ht="15">
      <c r="A198" s="41">
        <f t="shared" si="1"/>
        <v>195</v>
      </c>
      <c r="B198" s="35"/>
      <c r="C198" s="42">
        <f>IF(B198="","",VLOOKUP(B198,Liste!$A$4:$D$203,3))</f>
      </c>
      <c r="D198" s="42">
        <f>IF(C198="","",VLOOKUP(B198,Liste!$A$4:$D$203,4))</f>
      </c>
      <c r="E198" s="42">
        <f>IF(D198="","",VLOOKUP(B198,Liste!$A$4:$D$203,2))</f>
      </c>
      <c r="F198" s="38">
        <v>0.375</v>
      </c>
      <c r="G198" s="43"/>
      <c r="H198" s="40">
        <f t="shared" si="0"/>
      </c>
      <c r="I198" s="3">
        <f>IF(B198="","",COUNTIF($E$4:E198,E198))</f>
      </c>
    </row>
    <row r="199" spans="1:9" ht="15">
      <c r="A199" s="41">
        <f t="shared" si="1"/>
        <v>196</v>
      </c>
      <c r="B199" s="35"/>
      <c r="C199" s="42">
        <f>IF(B199="","",VLOOKUP(B199,Liste!$A$4:$D$203,3))</f>
      </c>
      <c r="D199" s="42">
        <f>IF(C199="","",VLOOKUP(B199,Liste!$A$4:$D$203,4))</f>
      </c>
      <c r="E199" s="42">
        <f>IF(D199="","",VLOOKUP(B199,Liste!$A$4:$D$203,2))</f>
      </c>
      <c r="F199" s="38">
        <v>0.375</v>
      </c>
      <c r="G199" s="43"/>
      <c r="H199" s="40">
        <f t="shared" si="0"/>
      </c>
      <c r="I199" s="3">
        <f>IF(B199="","",COUNTIF($E$4:E199,E199))</f>
      </c>
    </row>
    <row r="200" spans="1:9" ht="15">
      <c r="A200" s="41">
        <f t="shared" si="1"/>
        <v>197</v>
      </c>
      <c r="B200" s="35"/>
      <c r="C200" s="42">
        <f>IF(B200="","",VLOOKUP(B200,Liste!$A$4:$D$203,3))</f>
      </c>
      <c r="D200" s="42">
        <f>IF(C200="","",VLOOKUP(B200,Liste!$A$4:$D$203,4))</f>
      </c>
      <c r="E200" s="42">
        <f>IF(D200="","",VLOOKUP(B200,Liste!$A$4:$D$203,2))</f>
      </c>
      <c r="F200" s="38">
        <v>0.375</v>
      </c>
      <c r="G200" s="43"/>
      <c r="H200" s="40">
        <f t="shared" si="0"/>
      </c>
      <c r="I200" s="3">
        <f>IF(B200="","",COUNTIF($E$4:E200,E200))</f>
      </c>
    </row>
    <row r="201" spans="1:9" ht="15">
      <c r="A201" s="41">
        <f t="shared" si="1"/>
        <v>198</v>
      </c>
      <c r="B201" s="35"/>
      <c r="C201" s="42">
        <f>IF(B201="","",VLOOKUP(B201,Liste!$A$4:$D$203,3))</f>
      </c>
      <c r="D201" s="42">
        <f>IF(C201="","",VLOOKUP(B201,Liste!$A$4:$D$203,4))</f>
      </c>
      <c r="E201" s="42">
        <f>IF(D201="","",VLOOKUP(B201,Liste!$A$4:$D$203,2))</f>
      </c>
      <c r="F201" s="38">
        <v>0.375</v>
      </c>
      <c r="G201" s="43"/>
      <c r="H201" s="40">
        <f t="shared" si="0"/>
      </c>
      <c r="I201" s="3">
        <f>IF(B201="","",COUNTIF($E$4:E201,E201))</f>
      </c>
    </row>
    <row r="202" spans="1:9" ht="15">
      <c r="A202" s="41">
        <f t="shared" si="1"/>
        <v>199</v>
      </c>
      <c r="B202" s="35"/>
      <c r="C202" s="42">
        <f>IF(B202="","",VLOOKUP(B202,Liste!$A$4:$D$203,3))</f>
      </c>
      <c r="D202" s="42">
        <f>IF(C202="","",VLOOKUP(B202,Liste!$A$4:$D$203,4))</f>
      </c>
      <c r="E202" s="42">
        <f>IF(D202="","",VLOOKUP(B202,Liste!$A$4:$D$203,2))</f>
      </c>
      <c r="F202" s="38">
        <v>0.375</v>
      </c>
      <c r="G202" s="43"/>
      <c r="H202" s="40">
        <f t="shared" si="0"/>
      </c>
      <c r="I202" s="3">
        <f>IF(B202="","",COUNTIF($E$4:E202,E202))</f>
      </c>
    </row>
    <row r="203" spans="1:9" ht="15">
      <c r="A203" s="41">
        <f t="shared" si="1"/>
        <v>200</v>
      </c>
      <c r="B203" s="35"/>
      <c r="C203" s="42">
        <f>IF(B203="","",VLOOKUP(B203,Liste!$A$4:$D$203,3))</f>
      </c>
      <c r="D203" s="42">
        <f>IF(C203="","",VLOOKUP(B203,Liste!$A$4:$D$203,4))</f>
      </c>
      <c r="E203" s="42">
        <f>IF(D203="","",VLOOKUP(B203,Liste!$A$4:$D$203,2))</f>
      </c>
      <c r="F203" s="38">
        <v>0.375</v>
      </c>
      <c r="G203" s="43"/>
      <c r="H203" s="40">
        <f t="shared" si="0"/>
      </c>
      <c r="I203" s="3">
        <f>IF(B203="","",COUNTIF($E$4:E203,E203))</f>
      </c>
    </row>
    <row r="204" spans="1:9" ht="15">
      <c r="A204" s="41">
        <f t="shared" si="1"/>
        <v>201</v>
      </c>
      <c r="B204" s="35"/>
      <c r="C204" s="42">
        <f>IF(B204="","",VLOOKUP(B204,Liste!$A$4:$D$203,3))</f>
      </c>
      <c r="D204" s="42">
        <f>IF(C204="","",VLOOKUP(B204,Liste!$A$4:$D$203,4))</f>
      </c>
      <c r="E204" s="42">
        <f>IF(D204="","",VLOOKUP(B204,Liste!$A$4:$D$203,2))</f>
      </c>
      <c r="F204" s="38">
        <v>0.375</v>
      </c>
      <c r="G204" s="43"/>
      <c r="H204" s="40">
        <f t="shared" si="0"/>
      </c>
      <c r="I204" s="3"/>
    </row>
  </sheetData>
  <mergeCells count="1">
    <mergeCell ref="A1:H1"/>
  </mergeCells>
  <dataValidations count="1">
    <dataValidation operator="greaterThan" allowBlank="1" showInputMessage="1" showErrorMessage="1" sqref="G4:H204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RSaxe</dc:creator>
  <cp:keywords/>
  <dc:description/>
  <cp:lastModifiedBy>Gilles SALE</cp:lastModifiedBy>
  <cp:lastPrinted>2007-02-04T12:10:28Z</cp:lastPrinted>
  <dcterms:created xsi:type="dcterms:W3CDTF">2003-11-26T08:54:40Z</dcterms:created>
  <dcterms:modified xsi:type="dcterms:W3CDTF">2007-02-06T21:30:53Z</dcterms:modified>
  <cp:category/>
  <cp:version/>
  <cp:contentType/>
  <cp:contentStatus/>
</cp:coreProperties>
</file>